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57313\Documents\VARIOS\IPES\2026\Riesgos\II SEGUIMIENTO 26\Corrupción\"/>
    </mc:Choice>
  </mc:AlternateContent>
  <xr:revisionPtr revIDLastSave="0" documentId="8_{0F61F061-0496-4A8C-A6B7-391408A8AFEF}" xr6:coauthVersionLast="47" xr6:coauthVersionMax="47" xr10:uidLastSave="{00000000-0000-0000-0000-000000000000}"/>
  <bookViews>
    <workbookView xWindow="-108" yWindow="-108" windowWidth="23256" windowHeight="12576" xr2:uid="{00000000-000D-0000-FFFF-FFFF00000000}"/>
  </bookViews>
  <sheets>
    <sheet name="PM01. Gestionar formac y capac" sheetId="1" r:id="rId1"/>
  </sheets>
  <externalReferences>
    <externalReference r:id="rId2"/>
    <externalReference r:id="rId3"/>
  </externalReferences>
  <definedNames>
    <definedName name="ACEPTABLE">#REF!</definedName>
    <definedName name="AGENTE">#REF!</definedName>
    <definedName name="Asumir_Riesgo">#REF!</definedName>
    <definedName name="CLASES">#REF!</definedName>
    <definedName name="CONTROL">#REF!</definedName>
    <definedName name="DIRECCIONES1">#REF!</definedName>
    <definedName name="direcciones2">#REF!</definedName>
    <definedName name="Evaluación_Integral">'[1]RIESGOS DE CORRUPCIÓN'!#REF!</definedName>
    <definedName name="FACTOR">#REF!</definedName>
    <definedName name="FUENTE">#REF!</definedName>
    <definedName name="GERENCIA">#REF!</definedName>
    <definedName name="GERENCIA1">#REF!</definedName>
    <definedName name="GERENCIAS">#REF!</definedName>
    <definedName name="NCONTROL">#REF!</definedName>
    <definedName name="NIVEL0">#REF!</definedName>
    <definedName name="Nivel1">#REF!</definedName>
    <definedName name="nivel2">#REF!</definedName>
    <definedName name="Nivel3">#REF!</definedName>
    <definedName name="Nivel4">#REF!</definedName>
    <definedName name="nIVEL5">#REF!</definedName>
    <definedName name="Nivel6">#REF!</definedName>
    <definedName name="NOMBRE">#REF!</definedName>
    <definedName name="NUMERO">#REF!</definedName>
    <definedName name="PESO">#REF!</definedName>
    <definedName name="Peso2">#REF!</definedName>
    <definedName name="PESOS">#REF!</definedName>
    <definedName name="PROCESO">#REF!</definedName>
    <definedName name="rS">#REF!</definedName>
    <definedName name="tratamiento">#REF!</definedName>
    <definedName name="Valor1">#REF!</definedName>
    <definedName name="valor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QSmUmQbZDfrUc7n9JEUY6bWv8Wm9tT3ULGl/RviCozk="/>
    </ext>
  </extLst>
</workbook>
</file>

<file path=xl/calcChain.xml><?xml version="1.0" encoding="utf-8"?>
<calcChain xmlns="http://schemas.openxmlformats.org/spreadsheetml/2006/main">
  <c r="M20" i="1" l="1"/>
  <c r="M19" i="1"/>
  <c r="M18" i="1"/>
  <c r="M17" i="1"/>
  <c r="M16" i="1"/>
  <c r="M15" i="1"/>
  <c r="N14" i="1"/>
  <c r="N17" i="1" s="1"/>
  <c r="P17" i="1" s="1"/>
  <c r="M14" i="1"/>
  <c r="H14" i="1"/>
  <c r="I14" i="1" s="1"/>
  <c r="Q17" i="1" l="1"/>
  <c r="R14" i="1" s="1"/>
  <c r="S14" i="1" s="1"/>
  <c r="T14" i="1" s="1"/>
  <c r="P14" i="1"/>
</calcChain>
</file>

<file path=xl/sharedStrings.xml><?xml version="1.0" encoding="utf-8"?>
<sst xmlns="http://schemas.openxmlformats.org/spreadsheetml/2006/main" count="92" uniqueCount="90">
  <si>
    <t>MAPA DE RIESGOS</t>
  </si>
  <si>
    <t xml:space="preserve">Código: </t>
  </si>
  <si>
    <t>PE01-FO-002</t>
  </si>
  <si>
    <t>Versión:</t>
  </si>
  <si>
    <t>Fecha:</t>
  </si>
  <si>
    <t>PROCESO</t>
  </si>
  <si>
    <t xml:space="preserve">GESTIONAR LA FORMACIÒN Y CAPACITACIÒN PARA EL TRABAJO </t>
  </si>
  <si>
    <t>OBJETIVO DEL PROCESO</t>
  </si>
  <si>
    <t>Fortalecer las competencias laborales generales y específicas de las personas que ejercen actividades de la economía informal, que les facilite su inserción en el sistema productivo de la ciudad</t>
  </si>
  <si>
    <t>FORMULACIÓN</t>
  </si>
  <si>
    <r>
      <rPr>
        <b/>
        <sz val="10"/>
        <color theme="1"/>
        <rFont val="Arial"/>
      </rPr>
      <t>1</t>
    </r>
    <r>
      <rPr>
        <b/>
        <vertAlign val="superscript"/>
        <sz val="10"/>
        <color theme="1"/>
        <rFont val="Arial"/>
      </rPr>
      <t>er</t>
    </r>
    <r>
      <rPr>
        <b/>
        <sz val="10"/>
        <color theme="1"/>
        <rFont val="Arial"/>
      </rPr>
      <t xml:space="preserve"> SEGUIMIENTO</t>
    </r>
  </si>
  <si>
    <r>
      <rPr>
        <b/>
        <sz val="10"/>
        <color theme="1"/>
        <rFont val="Arial"/>
      </rPr>
      <t>2</t>
    </r>
    <r>
      <rPr>
        <b/>
        <vertAlign val="superscript"/>
        <sz val="10"/>
        <color theme="1"/>
        <rFont val="Arial"/>
      </rPr>
      <t>do</t>
    </r>
    <r>
      <rPr>
        <b/>
        <sz val="10"/>
        <color theme="1"/>
        <rFont val="Arial"/>
      </rPr>
      <t xml:space="preserve"> SEGUIMIENTO</t>
    </r>
  </si>
  <si>
    <r>
      <rPr>
        <b/>
        <sz val="10"/>
        <color theme="1"/>
        <rFont val="Arial"/>
      </rPr>
      <t>3</t>
    </r>
    <r>
      <rPr>
        <b/>
        <vertAlign val="superscript"/>
        <sz val="10"/>
        <color theme="1"/>
        <rFont val="Arial"/>
      </rPr>
      <t xml:space="preserve">er </t>
    </r>
    <r>
      <rPr>
        <b/>
        <sz val="10"/>
        <color theme="1"/>
        <rFont val="Arial"/>
      </rPr>
      <t>SEGUIMIENTO</t>
    </r>
  </si>
  <si>
    <t>ALCANCE DEL PROCESO</t>
  </si>
  <si>
    <t>Entradas: Identificación de Necesidad de capacitación.
Actividades: Elaboración del Documento Técnico Diagnostico de necesidades de formación. Implementar los programas y/o procesos de formación y capacitación y realizar seguimiento y medición al proceso.
Salidas: Personas formadas y/o capacitadas.</t>
  </si>
  <si>
    <t>x</t>
  </si>
  <si>
    <t>INICIO</t>
  </si>
  <si>
    <t>IDENTIFICACIÓN DEL RIESGO</t>
  </si>
  <si>
    <t>VALORACIÓN DEL RIESGO</t>
  </si>
  <si>
    <t xml:space="preserve">MONITOREO </t>
  </si>
  <si>
    <t>SEGUIMIENTO Y EVALUACIÓN</t>
  </si>
  <si>
    <t>REFERENCIA</t>
  </si>
  <si>
    <t>CAUSA INMEDIATA</t>
  </si>
  <si>
    <t>CAUSA RAÍZ</t>
  </si>
  <si>
    <t>DESCRIPCIÓN DEL RIESGO</t>
  </si>
  <si>
    <t>IMPACTO</t>
  </si>
  <si>
    <t>ANÁLISIS DEL RIESGO</t>
  </si>
  <si>
    <t>EVALUACIÓN DEL RIESGO</t>
  </si>
  <si>
    <t>RIESGO RESIDUAL</t>
  </si>
  <si>
    <t>RIESGO INHERENTE</t>
  </si>
  <si>
    <t xml:space="preserve">DESCRIPCIÓN DE LA ACTIVIDAD DE CONTROL </t>
  </si>
  <si>
    <t xml:space="preserve">CARACTERISTICAS DEL CONTROL </t>
  </si>
  <si>
    <t>SÍ/NO</t>
  </si>
  <si>
    <t>Valor</t>
  </si>
  <si>
    <t>PESO DEL DISEÑO DE CADA CONTROL</t>
  </si>
  <si>
    <t>PESO DE LA EJECUCIÓN DE CADA CONTROL</t>
  </si>
  <si>
    <t>SOLIDEZ INDIVIDUAL DE CADA CONTROL</t>
  </si>
  <si>
    <t>CONTROLES AYUDAN A DISMINUIR PROBABILIDAD</t>
  </si>
  <si>
    <t>PROBABILIDAD RESIDUAL</t>
  </si>
  <si>
    <t>ZONA DE RIESGO RESIDUAL</t>
  </si>
  <si>
    <t>ACCIONES DE CONTINGENCIA EN CASO DE MATERIALIZACIÓN DEL RIESGO</t>
  </si>
  <si>
    <t>PROBABILIDAD INHERENTE</t>
  </si>
  <si>
    <t>IMPACTO INHERENTE</t>
  </si>
  <si>
    <t>ZONA DE RIESGO INHERENTE</t>
  </si>
  <si>
    <t>FECHA DEL MONITOREO</t>
  </si>
  <si>
    <t>REPORTE DE LA EJECUCIÓN DE LOS CONTROLES</t>
  </si>
  <si>
    <t>REPORTE DE LAS ACCIONES DESARROLLADAS EN CASO DE QUE SE HAYA MATERIALIZADO EL RIESGO</t>
  </si>
  <si>
    <t>OBSERVACIONES DEL MONITOREO</t>
  </si>
  <si>
    <t>OBSERVACIONES SEGUNDA LÍNEA DE DEFENSA</t>
  </si>
  <si>
    <t xml:space="preserve">OBSERVACIONES TERCERA LÍNEA DE DEFENSA </t>
  </si>
  <si>
    <t xml:space="preserve">
Manipulación indebida del seguimiento y el consolidado de asistencias de las rutas de formación integral</t>
  </si>
  <si>
    <t xml:space="preserve">Ausencia de un documento que describa el seguimiento a realizar en las rutas de formación integral </t>
  </si>
  <si>
    <t xml:space="preserve">Posibilidad de afectación económica por recibir o solicitar cualquier Dádiva o beneficio a nombre propio o de terceros con el fin de expedir certificaciones de cursos de formación a usuarios que no cumplan los requisitos previamente establecidos por el ente formador y el Instituto </t>
  </si>
  <si>
    <t>1. Pérdida de imagen y credibilidad institucional.
2. Hallazgos de los Entes de Control y sus respectivas investigaciones</t>
  </si>
  <si>
    <t>MUY BAJA</t>
  </si>
  <si>
    <t>MAYOR</t>
  </si>
  <si>
    <r>
      <rPr>
        <sz val="16"/>
        <color theme="1"/>
        <rFont val="Arial"/>
      </rPr>
      <t xml:space="preserve">
1.Creación y actualización de la documentación relacionada con el seguimiento a las rutas de formación integral
</t>
    </r>
    <r>
      <rPr>
        <b/>
        <sz val="16"/>
        <color theme="1"/>
        <rFont val="Arial"/>
      </rPr>
      <t>Responsable:</t>
    </r>
    <r>
      <rPr>
        <sz val="16"/>
        <color theme="1"/>
        <rFont val="Arial"/>
      </rPr>
      <t xml:space="preserve"> Los profesionales designados por la (el) Subdirector(a) de Formación y Empleabilidad</t>
    </r>
    <r>
      <rPr>
        <b/>
        <sz val="16"/>
        <color theme="1"/>
        <rFont val="Arial"/>
      </rPr>
      <t xml:space="preserve">
periodicidad: </t>
    </r>
    <r>
      <rPr>
        <sz val="16"/>
        <color theme="1"/>
        <rFont val="Arial"/>
      </rPr>
      <t>Cuatrimestral</t>
    </r>
    <r>
      <rPr>
        <b/>
        <sz val="16"/>
        <color theme="1"/>
        <rFont val="Arial"/>
      </rPr>
      <t xml:space="preserve">
propósito: </t>
    </r>
    <r>
      <rPr>
        <sz val="16"/>
        <color theme="1"/>
        <rFont val="Arial"/>
      </rPr>
      <t xml:space="preserve">Establecer los lineamientos del correcto seguimiento a las rutas de formación integral, con el fin de evitar hechos de corrupción </t>
    </r>
    <r>
      <rPr>
        <b/>
        <sz val="16"/>
        <color theme="1"/>
        <rFont val="Arial"/>
      </rPr>
      <t xml:space="preserve">
evidencias: </t>
    </r>
    <r>
      <rPr>
        <sz val="16"/>
        <color theme="1"/>
        <rFont val="Arial"/>
      </rPr>
      <t>Documentos creados y actualizados</t>
    </r>
    <r>
      <rPr>
        <b/>
        <sz val="16"/>
        <color theme="1"/>
        <rFont val="Arial"/>
      </rPr>
      <t xml:space="preserve">
Observaciones o desviaciones: </t>
    </r>
    <r>
      <rPr>
        <sz val="16"/>
        <color theme="1"/>
        <rFont val="Arial"/>
      </rPr>
      <t xml:space="preserve">Verificación aleatoria a las rutas de formación integral
2. Socialización de la documentación creada y actualizada relacionada con el seguimiento a las rutas de formación integral
</t>
    </r>
    <r>
      <rPr>
        <b/>
        <sz val="16"/>
        <color theme="1"/>
        <rFont val="Arial"/>
      </rPr>
      <t>Responsable</t>
    </r>
    <r>
      <rPr>
        <sz val="16"/>
        <color theme="1"/>
        <rFont val="Arial"/>
      </rPr>
      <t xml:space="preserve">: Los profesionales designados por la (el) Subdirector(a) de Formación y Empleabilidad
</t>
    </r>
    <r>
      <rPr>
        <b/>
        <sz val="16"/>
        <color theme="1"/>
        <rFont val="Arial"/>
      </rPr>
      <t xml:space="preserve">periodicidad: </t>
    </r>
    <r>
      <rPr>
        <sz val="16"/>
        <color theme="1"/>
        <rFont val="Arial"/>
      </rPr>
      <t>Cuatrimestral
propósito: Socializar los lineamientos del correcto seguimiento a las rutas de formación integral, con el fin de evitar hechos de corrupción 
evidencias: Lista de asistencia
Observaciones o desviaciones: Verificación aleatoria a las rutas de formación integral</t>
    </r>
  </si>
  <si>
    <t>¿Existe un responsable asignado a la ejecución del control?</t>
  </si>
  <si>
    <t>ASIGNADO</t>
  </si>
  <si>
    <t>FUERTE (Siempre se Ejecuta)</t>
  </si>
  <si>
    <t>DIRECTAMENTE</t>
  </si>
  <si>
    <t>Reportar al subdirector de la situación presentada, mediante correo electrónico</t>
  </si>
  <si>
    <t>En cumplimiento del segundo control, se desarrollaron espacios de socialización de la documentación creada y actualizada, relacionados con el Diagnóstico de necesidades de formación y los instrumentos de evaluación de satisfacción, dirigidos a los equipos responsables del seguimiento de las rutas de formación integral.
Como parte del seguimiento realizado, se efectuó la consolidación y organización de las listas de asistencia correspondientes a las socializaciones, subsanando la observación identificada en el seguimiento anterior y fortaleciendo la trazabilidad de las actividades desarrolladas.
Evidencias:
Registros documentales de las socializaciones realizadas.
Listas de asistencia consolidadas.
Documentación socializada relacionada con el diagnóstico de necesidades de formación y los instrumentos de satisfacción.</t>
  </si>
  <si>
    <t xml:space="preserve">Durante el periodo evaluado no se evidenció la materialización del riesgo asociado a hechos de corrupción en el seguimiento de las rutas de formación integral.
</t>
  </si>
  <si>
    <t xml:space="preserve">1. Se evidenció cumplimiento parcial de los controles establecidos, debido a la creación y socialización de documentación relacionada con el diagnóstico de necesidades de formación y la aplicación de encuestas de satisfacción; y se subsano el ejercicio pendiente del primer control con la consolidación total de algunas listas de asistencia como soporte de las jornadas de socialización realizadas.
</t>
  </si>
  <si>
    <t xml:space="preserve">Se evidencian los soportes relacionados con la actividad de control </t>
  </si>
  <si>
    <t>¿El responsable tiene la autoridad y adecuada segregación de funciones en la ejecución del control?</t>
  </si>
  <si>
    <t>ADECUADO</t>
  </si>
  <si>
    <t>¿La oportunidad en que se ejecuta el control ayuda a prevenir la mitigación del riesgo o a detectar la materialización del riesgo de manera oportuna?</t>
  </si>
  <si>
    <t>OPORTUNA</t>
  </si>
  <si>
    <t>No. De columnas en la matriz de riesgo que se desplaza en el eje de la probabilidad.</t>
  </si>
  <si>
    <t>¿Las actividades que se desarrollan en el
control realmente buscan por si sola prevenir o detectar las causas que pueden dar origen al riesgo, Ej.: verificar, validar, cotejar, comparar, revisar, etc.?</t>
  </si>
  <si>
    <t>PREVENIR</t>
  </si>
  <si>
    <t>¿SE MATERIALIZO EL RIESGO DURANTE EL PERIODO?</t>
  </si>
  <si>
    <t>¿La fuente de información que se utiliza en el desarrollo del control es información confiable que permita mitigar el riesgo?</t>
  </si>
  <si>
    <t>CONFIABLE</t>
  </si>
  <si>
    <t>¿Las observaciones, desviaciones o diferencias identificadas como resultados de la ejecución del control son investigadas y resueltas de manera oportuna?</t>
  </si>
  <si>
    <t>SE INVESTIGAN Y RESUELVEN OPORTUNAMENTE</t>
  </si>
  <si>
    <t>NO</t>
  </si>
  <si>
    <t>¿Se deja evidencia o rastro de la ejecución del control que permita a cualquier tercero con la evidencia llegar a la misma conclusión?</t>
  </si>
  <si>
    <t>COMPLETA</t>
  </si>
  <si>
    <t xml:space="preserve">
Ofrecimiento de Dádivas por terceros con el fin de uso del centro de Innovación Gastronómico, sin el pleno cumplimiento de los requisitos.</t>
  </si>
  <si>
    <t xml:space="preserve">Falta de formalización y claridad en los términos del préstamo del Centro de Innovación Gastronómico.
Ausencia de documentación que describa el uso, manejo adecuado y seguro del Centro de Innovación Gastronómica 
</t>
  </si>
  <si>
    <t>Posibilidad de afectación económica y/o daño reputacional por recibir o solicitar cualquier Dádiva o beneficio a nombre propio o de terceros con el fin de hacer uso del Centro de Innovación Gastronómico para propósitos diferentes al objetivo institucional, dada la ausencia de documentación que describa claramente los requisitos para su préstamo y manejo adecuado.</t>
  </si>
  <si>
    <t xml:space="preserve">1. Sanciones legales y administrativas por incumplimiento de normas de control, ética o uso de bienes públicos/institucionales.
2. Daño reputacional a la institución y pérdida de confianza de la ciudadanía y partes interesadas.
</t>
  </si>
  <si>
    <t xml:space="preserve">Responsable: El/la Subdirector/a de Formación y Empleabilidad y los profesionales designado(a)s por la (el) Subdirector(a)
Acción: Seguimiento al cumplimiento de los lineamientos establecidos y el aprovechamiento óptimo del Centro de Innovación Gastronómico.
Documentación: Normatividad vigente relacionada y la documentación interna debidamente creada y actualizada
Frecuencia: Cuatrimestral
Evidencia: Verificación de requisitos para el préstamo del Centro de Innovación Gastronómico, mediante la documentación creada para este fin.
Ejecución: Mediente mesas de trabajo internas de seguimiento al cumplimiento de los requisitos establecidos para el uso del Centro de Innovación Gastronómico
</t>
  </si>
  <si>
    <t>En el marco de los controles establecidos, se realizó la actualización del formatos del préstamo, uso y manejo adecuado del Centro de Innovación Gastronómico. 
Estas acciones permitieron fortalecer los lineamientos operativos, mejorar la trazabilidad de los procesos y establecer criterios más claros para el acceso y utilización del CIG, en concordancia con los objetivos institucionales y las medidas de prevención de riesgos.
Como evidencia se cuenta con:
Documento de uso CIG actualizado.
Se identificó como actividad pendiente la gestión interna para actualizar los documentos que aún continúan a nombre de la SESEC y realizar el cambio correspondiente a la Subdirección de Formación y Empleabilidad. Asimismo, se encuentra en proceso la finalización del cargue, validación y legalización documental en la plataforma Suite Visión.</t>
  </si>
  <si>
    <t xml:space="preserve">Durante el periodo evaluado no se evidenció la materialización del riesgo relacionado con la recepción o solicitud de dádivas o beneficios indebidos para el uso del Centro de Innovación Gastronómico.
</t>
  </si>
  <si>
    <t>- Se evidenció avance en la creación y actualización de documentación orientada al fortalecimiento de los controles para el uso adecuado del Centro de Innovación Gastronómico, especialmente en temas relacionados con préstamo de espacios, higiene, control de plagas y gestión de residuos.
- Se identificó la necesidad de culminar el proceso de actualización institucional de algunos documentos que aún continúan registrados a nombre de la SESEC, con el fin de garantizar coherencia administrativa y trazabilidad documental bajo la Subdirección de Formación y Empleabilidad.
- Se recomienda finalizar el proceso de cargue, validación y legalización de la documentación en Suite Visión, fortaleciendo así los mecanismos de control, consulta y seguimiento institucional relacionados con el funcionamiento y préstamo del Centro de Innovación Gastronómico.</t>
  </si>
  <si>
    <t>Se evidencian los soportes relacionados con la actividad de control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</si>
</sst>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yyyy"/>
    <numFmt numFmtId="165" formatCode="dd/mm/yyyy"/>
  </numFmts>
  <fonts count="24" x14ac:knownFonts="1">
    <font>
      <sz val="11"/>
      <color theme="1"/>
      <name val="Calibri"/>
      <scheme val="minor"/>
    </font>
    <font>
      <sz val="11"/>
      <color theme="1"/>
      <name val="Arial"/>
    </font>
    <font>
      <b/>
      <sz val="16"/>
      <color theme="1"/>
      <name val="Arial"/>
    </font>
    <font>
      <sz val="11"/>
      <name val="Calibri"/>
    </font>
    <font>
      <b/>
      <sz val="12"/>
      <color theme="1"/>
      <name val="Arial"/>
    </font>
    <font>
      <sz val="11"/>
      <color theme="1"/>
      <name val="Calibri"/>
    </font>
    <font>
      <sz val="12"/>
      <color theme="1"/>
      <name val="Arial"/>
    </font>
    <font>
      <b/>
      <sz val="10"/>
      <color theme="1"/>
      <name val="Arial"/>
    </font>
    <font>
      <sz val="10"/>
      <color theme="1"/>
      <name val="Times New Roman"/>
    </font>
    <font>
      <sz val="10"/>
      <color theme="1"/>
      <name val="Arial"/>
    </font>
    <font>
      <b/>
      <sz val="20"/>
      <color theme="1"/>
      <name val="Arial"/>
    </font>
    <font>
      <b/>
      <u/>
      <sz val="11"/>
      <color theme="1"/>
      <name val="Calibri"/>
    </font>
    <font>
      <b/>
      <sz val="10"/>
      <color theme="1"/>
      <name val="Times New Roman"/>
    </font>
    <font>
      <sz val="16"/>
      <color theme="1"/>
      <name val="Arial"/>
    </font>
    <font>
      <b/>
      <sz val="11"/>
      <color theme="1"/>
      <name val="Arial"/>
    </font>
    <font>
      <sz val="14"/>
      <color theme="1"/>
      <name val="Arial"/>
    </font>
    <font>
      <sz val="12"/>
      <color theme="1"/>
      <name val="Times New Roman"/>
    </font>
    <font>
      <sz val="12"/>
      <color rgb="FF000000"/>
      <name val="Times New Roman"/>
    </font>
    <font>
      <sz val="16"/>
      <color rgb="FF000000"/>
      <name val="Times New Roman"/>
    </font>
    <font>
      <b/>
      <sz val="14"/>
      <color theme="1"/>
      <name val="Arial"/>
    </font>
    <font>
      <sz val="18"/>
      <color theme="1"/>
      <name val="Arial"/>
    </font>
    <font>
      <sz val="20"/>
      <color theme="1"/>
      <name val="Arial"/>
    </font>
    <font>
      <sz val="14"/>
      <color theme="1"/>
      <name val="Times New Roman"/>
    </font>
    <font>
      <b/>
      <vertAlign val="superscript"/>
      <sz val="10"/>
      <color theme="1"/>
      <name val="Arial"/>
    </font>
  </fonts>
  <fills count="10">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bgColor theme="4"/>
      </patternFill>
    </fill>
    <fill>
      <patternFill patternType="solid">
        <fgColor rgb="FFB4C6E7"/>
        <bgColor rgb="FFB4C6E7"/>
      </patternFill>
    </fill>
    <fill>
      <patternFill patternType="solid">
        <fgColor rgb="FF9CC2E5"/>
        <bgColor rgb="FF9CC2E5"/>
      </patternFill>
    </fill>
    <fill>
      <patternFill patternType="solid">
        <fgColor rgb="FFECECEC"/>
        <bgColor rgb="FFECECEC"/>
      </patternFill>
    </fill>
    <fill>
      <patternFill patternType="solid">
        <fgColor rgb="FFDEEAF6"/>
        <bgColor rgb="FFDEEAF6"/>
      </patternFill>
    </fill>
    <fill>
      <patternFill patternType="solid">
        <fgColor rgb="FFD8D8D8"/>
        <bgColor rgb="FFD8D8D8"/>
      </patternFill>
    </fill>
  </fills>
  <borders count="74">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top/>
      <bottom style="medium">
        <color rgb="FF000000"/>
      </bottom>
      <diagonal/>
    </border>
    <border>
      <left/>
      <right/>
      <top style="medium">
        <color rgb="FF000000"/>
      </top>
      <bottom/>
      <diagonal/>
    </border>
    <border>
      <left/>
      <right/>
      <top style="medium">
        <color rgb="FF000000"/>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medium">
        <color rgb="FF000000"/>
      </top>
      <bottom/>
      <diagonal/>
    </border>
    <border>
      <left/>
      <right/>
      <top/>
      <bottom/>
      <diagonal/>
    </border>
    <border>
      <left/>
      <right/>
      <top/>
      <bottom style="medium">
        <color rgb="FF000000"/>
      </bottom>
      <diagonal/>
    </border>
    <border>
      <left/>
      <right/>
      <top/>
      <bottom style="thin">
        <color rgb="FF000000"/>
      </bottom>
      <diagonal/>
    </border>
    <border>
      <left/>
      <right/>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style="medium">
        <color rgb="FF000000"/>
      </left>
      <right style="thin">
        <color rgb="FF000000"/>
      </right>
      <top/>
      <bottom/>
      <diagonal/>
    </border>
    <border>
      <left style="medium">
        <color rgb="FF000000"/>
      </left>
      <right style="medium">
        <color rgb="FF000000"/>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right/>
      <top/>
      <bottom style="hair">
        <color rgb="FF000000"/>
      </bottom>
      <diagonal/>
    </border>
    <border>
      <left style="hair">
        <color rgb="FF000000"/>
      </left>
      <right style="hair">
        <color rgb="FF000000"/>
      </right>
      <top/>
      <bottom style="hair">
        <color rgb="FF000000"/>
      </bottom>
      <diagonal/>
    </border>
    <border>
      <left style="hair">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bottom/>
      <diagonal/>
    </border>
    <border>
      <left style="thin">
        <color rgb="FF000000"/>
      </left>
      <right style="medium">
        <color rgb="FF000000"/>
      </right>
      <top/>
      <bottom/>
      <diagonal/>
    </border>
    <border>
      <left style="hair">
        <color rgb="FF000000"/>
      </left>
      <right style="thin">
        <color rgb="FF000000"/>
      </right>
      <top style="hair">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right/>
      <top style="hair">
        <color rgb="FF000000"/>
      </top>
      <bottom/>
      <diagonal/>
    </border>
    <border>
      <left style="hair">
        <color rgb="FF000000"/>
      </left>
      <right style="hair">
        <color rgb="FF000000"/>
      </right>
      <top style="hair">
        <color rgb="FF000000"/>
      </top>
      <bottom/>
      <diagonal/>
    </border>
  </borders>
  <cellStyleXfs count="1">
    <xf numFmtId="0" fontId="0" fillId="0" borderId="0"/>
  </cellStyleXfs>
  <cellXfs count="136">
    <xf numFmtId="0" fontId="0" fillId="0" borderId="0" xfId="0"/>
    <xf numFmtId="0" fontId="4" fillId="0" borderId="4" xfId="0" applyFont="1" applyBorder="1" applyAlignment="1">
      <alignment vertical="center" wrapText="1"/>
    </xf>
    <xf numFmtId="0" fontId="1" fillId="0" borderId="5" xfId="0" applyFont="1" applyBorder="1" applyAlignment="1">
      <alignment horizontal="center" vertical="center"/>
    </xf>
    <xf numFmtId="0" fontId="5" fillId="0" borderId="0" xfId="0" applyFont="1"/>
    <xf numFmtId="0" fontId="1" fillId="0" borderId="0" xfId="0" applyFont="1"/>
    <xf numFmtId="0" fontId="4" fillId="0" borderId="8" xfId="0" applyFont="1" applyBorder="1" applyAlignment="1">
      <alignment vertical="center" wrapText="1"/>
    </xf>
    <xf numFmtId="0" fontId="6" fillId="2" borderId="9" xfId="0" applyFont="1" applyFill="1" applyBorder="1" applyAlignment="1">
      <alignment horizontal="center" vertical="center" wrapText="1"/>
    </xf>
    <xf numFmtId="0" fontId="4" fillId="0" borderId="13" xfId="0" applyFont="1" applyBorder="1" applyAlignment="1">
      <alignment vertical="center" wrapText="1"/>
    </xf>
    <xf numFmtId="164" fontId="6" fillId="2" borderId="14" xfId="0" applyNumberFormat="1" applyFont="1" applyFill="1" applyBorder="1" applyAlignment="1">
      <alignment horizontal="center" vertical="center" wrapText="1"/>
    </xf>
    <xf numFmtId="0" fontId="7" fillId="3" borderId="15" xfId="0" applyFont="1" applyFill="1" applyBorder="1" applyAlignment="1">
      <alignment horizontal="center" vertical="center" wrapText="1"/>
    </xf>
    <xf numFmtId="0" fontId="8" fillId="0" borderId="0" xfId="0" applyFont="1"/>
    <xf numFmtId="0" fontId="9" fillId="0" borderId="0" xfId="0" applyFont="1" applyAlignment="1">
      <alignment horizontal="left" vertical="center"/>
    </xf>
    <xf numFmtId="0" fontId="7" fillId="0" borderId="0" xfId="0" applyFont="1" applyAlignment="1">
      <alignment horizontal="center" vertical="center"/>
    </xf>
    <xf numFmtId="0" fontId="7" fillId="3" borderId="24" xfId="0" applyFont="1" applyFill="1" applyBorder="1" applyAlignment="1">
      <alignment horizontal="center" vertical="center"/>
    </xf>
    <xf numFmtId="0" fontId="7" fillId="3" borderId="25" xfId="0" applyFont="1" applyFill="1" applyBorder="1" applyAlignment="1">
      <alignment horizontal="center" vertical="center"/>
    </xf>
    <xf numFmtId="0" fontId="7" fillId="3" borderId="26" xfId="0" applyFont="1" applyFill="1" applyBorder="1" applyAlignment="1">
      <alignment horizontal="center" vertical="center"/>
    </xf>
    <xf numFmtId="0" fontId="10" fillId="0" borderId="27" xfId="0" applyFont="1" applyBorder="1" applyAlignment="1">
      <alignment horizontal="center" vertical="center"/>
    </xf>
    <xf numFmtId="0" fontId="10" fillId="0" borderId="25" xfId="0" applyFont="1" applyBorder="1" applyAlignment="1">
      <alignment horizontal="center" vertical="center"/>
    </xf>
    <xf numFmtId="0" fontId="1" fillId="0" borderId="25" xfId="0" applyFont="1" applyBorder="1"/>
    <xf numFmtId="0" fontId="1" fillId="0" borderId="28" xfId="0" applyFont="1" applyBorder="1"/>
    <xf numFmtId="0" fontId="7" fillId="2" borderId="30" xfId="0" applyFont="1" applyFill="1" applyBorder="1" applyAlignment="1">
      <alignment horizontal="center" vertical="center"/>
    </xf>
    <xf numFmtId="0" fontId="12" fillId="2" borderId="30" xfId="0" applyFont="1" applyFill="1" applyBorder="1" applyAlignment="1">
      <alignment horizontal="center" vertical="center"/>
    </xf>
    <xf numFmtId="164" fontId="12" fillId="2" borderId="30" xfId="0" applyNumberFormat="1" applyFont="1" applyFill="1" applyBorder="1" applyAlignment="1">
      <alignment horizontal="center" vertical="center"/>
    </xf>
    <xf numFmtId="0" fontId="12" fillId="2" borderId="32" xfId="0" applyFont="1" applyFill="1" applyBorder="1" applyAlignment="1">
      <alignment horizontal="center" vertical="center"/>
    </xf>
    <xf numFmtId="164" fontId="12" fillId="2" borderId="32" xfId="0" applyNumberFormat="1" applyFont="1" applyFill="1" applyBorder="1" applyAlignment="1">
      <alignment horizontal="center" vertical="center"/>
    </xf>
    <xf numFmtId="0" fontId="12" fillId="2" borderId="33" xfId="0" applyFont="1" applyFill="1" applyBorder="1" applyAlignment="1">
      <alignment horizontal="center" vertical="center"/>
    </xf>
    <xf numFmtId="0" fontId="12" fillId="0" borderId="0" xfId="0" applyFont="1" applyAlignment="1">
      <alignment horizontal="center"/>
    </xf>
    <xf numFmtId="0" fontId="7" fillId="0" borderId="41" xfId="0" applyFont="1" applyBorder="1" applyAlignment="1">
      <alignment horizontal="center"/>
    </xf>
    <xf numFmtId="0" fontId="12" fillId="0" borderId="0" xfId="0" applyFont="1"/>
    <xf numFmtId="0" fontId="7" fillId="3" borderId="47" xfId="0" applyFont="1" applyFill="1" applyBorder="1" applyAlignment="1">
      <alignment horizontal="center" vertical="center" wrapText="1"/>
    </xf>
    <xf numFmtId="0" fontId="12" fillId="0" borderId="0" xfId="0" applyFont="1" applyAlignment="1">
      <alignment horizontal="center" vertical="center" wrapText="1"/>
    </xf>
    <xf numFmtId="0" fontId="7" fillId="3" borderId="50" xfId="0" applyFont="1" applyFill="1" applyBorder="1" applyAlignment="1">
      <alignment horizontal="center" vertical="center" wrapText="1"/>
    </xf>
    <xf numFmtId="0" fontId="7" fillId="3" borderId="50" xfId="0" applyFont="1" applyFill="1" applyBorder="1" applyAlignment="1">
      <alignment horizontal="center" vertical="center"/>
    </xf>
    <xf numFmtId="0" fontId="4" fillId="3" borderId="51" xfId="0" applyFont="1" applyFill="1" applyBorder="1" applyAlignment="1">
      <alignment horizontal="center" vertical="center" wrapText="1"/>
    </xf>
    <xf numFmtId="0" fontId="7" fillId="3" borderId="54" xfId="0" applyFont="1" applyFill="1" applyBorder="1" applyAlignment="1">
      <alignment horizontal="center" vertical="center" wrapText="1"/>
    </xf>
    <xf numFmtId="0" fontId="12" fillId="5" borderId="5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56" xfId="0" applyFont="1" applyFill="1" applyBorder="1" applyAlignment="1">
      <alignment horizontal="center" vertical="center" wrapText="1"/>
    </xf>
    <xf numFmtId="0" fontId="12" fillId="6" borderId="55" xfId="0" applyFont="1" applyFill="1" applyBorder="1" applyAlignment="1">
      <alignment horizontal="center" vertical="center" wrapText="1"/>
    </xf>
    <xf numFmtId="0" fontId="12" fillId="6" borderId="56" xfId="0" applyFont="1" applyFill="1" applyBorder="1" applyAlignment="1">
      <alignment horizontal="center" vertical="center" wrapText="1"/>
    </xf>
    <xf numFmtId="0" fontId="6" fillId="0" borderId="60" xfId="0" applyFont="1" applyBorder="1" applyAlignment="1">
      <alignment horizontal="left" vertical="top" wrapText="1"/>
    </xf>
    <xf numFmtId="0" fontId="7" fillId="0" borderId="61" xfId="0" applyFont="1" applyBorder="1" applyAlignment="1">
      <alignment horizontal="center" vertical="center" wrapText="1"/>
    </xf>
    <xf numFmtId="1" fontId="6" fillId="0" borderId="61" xfId="0" applyNumberFormat="1" applyFont="1" applyBorder="1" applyAlignment="1">
      <alignment horizontal="center" vertical="center"/>
    </xf>
    <xf numFmtId="0" fontId="8" fillId="0" borderId="0" xfId="0" applyFont="1" applyAlignment="1">
      <alignment horizontal="center"/>
    </xf>
    <xf numFmtId="0" fontId="6" fillId="0" borderId="64" xfId="0" applyFont="1" applyBorder="1" applyAlignment="1">
      <alignment horizontal="left" vertical="top" wrapText="1"/>
    </xf>
    <xf numFmtId="0" fontId="7" fillId="0" borderId="65" xfId="0" applyFont="1" applyBorder="1" applyAlignment="1">
      <alignment horizontal="center" vertical="center" wrapText="1"/>
    </xf>
    <xf numFmtId="1" fontId="6" fillId="0" borderId="65" xfId="0" applyNumberFormat="1" applyFont="1" applyBorder="1" applyAlignment="1">
      <alignment horizontal="center" vertical="center"/>
    </xf>
    <xf numFmtId="0" fontId="6" fillId="0" borderId="0" xfId="0" applyFont="1" applyAlignment="1">
      <alignment vertical="top" wrapText="1"/>
    </xf>
    <xf numFmtId="0" fontId="6" fillId="8" borderId="25" xfId="0" applyFont="1" applyFill="1" applyBorder="1" applyAlignment="1">
      <alignment horizontal="center" vertical="center" wrapText="1"/>
    </xf>
    <xf numFmtId="0" fontId="12" fillId="0" borderId="0" xfId="0" applyFont="1" applyAlignment="1">
      <alignment horizontal="left" vertical="center" wrapText="1"/>
    </xf>
    <xf numFmtId="0" fontId="6" fillId="0" borderId="72" xfId="0" applyFont="1" applyBorder="1" applyAlignment="1">
      <alignment horizontal="left" vertical="top" wrapText="1"/>
    </xf>
    <xf numFmtId="0" fontId="7" fillId="0" borderId="73" xfId="0" applyFont="1" applyBorder="1" applyAlignment="1">
      <alignment horizontal="center" vertical="center" wrapText="1"/>
    </xf>
    <xf numFmtId="1" fontId="6" fillId="0" borderId="73" xfId="0" applyNumberFormat="1" applyFont="1" applyBorder="1" applyAlignment="1">
      <alignment horizontal="center" vertical="center"/>
    </xf>
    <xf numFmtId="0" fontId="21" fillId="0" borderId="15" xfId="0" applyFont="1" applyBorder="1" applyAlignment="1">
      <alignment horizontal="center" vertical="center"/>
    </xf>
    <xf numFmtId="0" fontId="13" fillId="0" borderId="50" xfId="0" applyFont="1" applyBorder="1" applyAlignment="1">
      <alignment vertical="center" wrapText="1"/>
    </xf>
    <xf numFmtId="0" fontId="1" fillId="0" borderId="50" xfId="0" applyFont="1" applyBorder="1" applyAlignment="1">
      <alignment horizontal="center" vertical="center"/>
    </xf>
    <xf numFmtId="0" fontId="1" fillId="0" borderId="50" xfId="0" applyFont="1" applyBorder="1"/>
    <xf numFmtId="0" fontId="5" fillId="0" borderId="50" xfId="0" applyFont="1" applyBorder="1"/>
    <xf numFmtId="165" fontId="22" fillId="0" borderId="50" xfId="0" applyNumberFormat="1" applyFont="1" applyBorder="1" applyAlignment="1">
      <alignment horizontal="center" vertical="center"/>
    </xf>
    <xf numFmtId="0" fontId="16" fillId="0" borderId="50" xfId="0" applyFont="1" applyBorder="1" applyAlignment="1">
      <alignment vertical="center" wrapText="1"/>
    </xf>
    <xf numFmtId="0" fontId="5" fillId="0" borderId="50" xfId="0" applyFont="1" applyBorder="1" applyAlignment="1">
      <alignment vertical="top" wrapText="1"/>
    </xf>
    <xf numFmtId="0" fontId="5" fillId="0" borderId="51" xfId="0" applyFont="1" applyBorder="1"/>
    <xf numFmtId="0" fontId="1" fillId="0" borderId="0" xfId="0" applyFont="1" applyAlignment="1">
      <alignment wrapText="1"/>
    </xf>
    <xf numFmtId="0" fontId="2" fillId="7" borderId="45" xfId="0" applyFont="1" applyFill="1" applyBorder="1" applyAlignment="1">
      <alignment horizontal="center" vertical="center"/>
    </xf>
    <xf numFmtId="0" fontId="3" fillId="0" borderId="59" xfId="0" applyFont="1" applyBorder="1"/>
    <xf numFmtId="0" fontId="3" fillId="0" borderId="53" xfId="0" applyFont="1" applyBorder="1"/>
    <xf numFmtId="0" fontId="14" fillId="0" borderId="45" xfId="0" applyFont="1" applyBorder="1" applyAlignment="1">
      <alignment horizontal="center" vertical="center" wrapText="1"/>
    </xf>
    <xf numFmtId="0" fontId="7" fillId="3" borderId="44" xfId="0" applyFont="1" applyFill="1" applyBorder="1" applyAlignment="1">
      <alignment horizontal="center" vertical="center" wrapText="1"/>
    </xf>
    <xf numFmtId="0" fontId="3" fillId="0" borderId="52" xfId="0" applyFont="1" applyBorder="1"/>
    <xf numFmtId="0" fontId="7" fillId="3" borderId="45" xfId="0" applyFont="1" applyFill="1" applyBorder="1" applyAlignment="1">
      <alignment horizontal="center" vertical="center"/>
    </xf>
    <xf numFmtId="0" fontId="7" fillId="3" borderId="45" xfId="0" applyFont="1" applyFill="1" applyBorder="1" applyAlignment="1">
      <alignment horizontal="center" vertical="center" wrapText="1"/>
    </xf>
    <xf numFmtId="1" fontId="2" fillId="0" borderId="62" xfId="0" applyNumberFormat="1" applyFont="1" applyBorder="1" applyAlignment="1">
      <alignment horizontal="center" vertical="center" wrapText="1"/>
    </xf>
    <xf numFmtId="0" fontId="3" fillId="0" borderId="66" xfId="0" applyFont="1" applyBorder="1"/>
    <xf numFmtId="0" fontId="4" fillId="0" borderId="45" xfId="0" applyFont="1" applyBorder="1" applyAlignment="1">
      <alignment horizontal="center" vertical="center" wrapText="1"/>
    </xf>
    <xf numFmtId="0" fontId="19" fillId="7" borderId="45" xfId="0" applyFont="1" applyFill="1" applyBorder="1" applyAlignment="1">
      <alignment horizontal="center" vertical="center" wrapText="1"/>
    </xf>
    <xf numFmtId="0" fontId="3" fillId="0" borderId="71" xfId="0" applyFont="1" applyBorder="1"/>
    <xf numFmtId="0" fontId="15" fillId="0" borderId="63" xfId="0" applyFont="1" applyBorder="1" applyAlignment="1">
      <alignment horizontal="left" vertical="center" wrapText="1"/>
    </xf>
    <xf numFmtId="0" fontId="3" fillId="0" borderId="67" xfId="0" applyFont="1" applyBorder="1"/>
    <xf numFmtId="0" fontId="7" fillId="9" borderId="63" xfId="0" applyFont="1" applyFill="1" applyBorder="1" applyAlignment="1">
      <alignment horizontal="left" vertical="center" wrapText="1"/>
    </xf>
    <xf numFmtId="0" fontId="3" fillId="0" borderId="69" xfId="0" applyFont="1" applyBorder="1"/>
    <xf numFmtId="0" fontId="7" fillId="3" borderId="46" xfId="0" applyFont="1" applyFill="1" applyBorder="1" applyAlignment="1">
      <alignment horizontal="center" vertical="center" wrapText="1"/>
    </xf>
    <xf numFmtId="0" fontId="7" fillId="0" borderId="45" xfId="0" applyFont="1" applyBorder="1" applyAlignment="1">
      <alignment horizontal="center" vertical="center" wrapText="1"/>
    </xf>
    <xf numFmtId="0" fontId="4" fillId="2" borderId="45" xfId="0" applyFont="1" applyFill="1" applyBorder="1" applyAlignment="1">
      <alignment horizontal="center" vertical="center"/>
    </xf>
    <xf numFmtId="164" fontId="16" fillId="0" borderId="45" xfId="0" applyNumberFormat="1" applyFont="1" applyBorder="1" applyAlignment="1">
      <alignment horizontal="center" vertical="center" wrapText="1"/>
    </xf>
    <xf numFmtId="0" fontId="19" fillId="0" borderId="68" xfId="0" applyFont="1" applyBorder="1" applyAlignment="1">
      <alignment horizontal="center" vertical="center" wrapText="1"/>
    </xf>
    <xf numFmtId="0" fontId="2" fillId="8" borderId="45" xfId="0" applyFont="1" applyFill="1" applyBorder="1" applyAlignment="1">
      <alignment horizontal="center" vertical="center" wrapText="1"/>
    </xf>
    <xf numFmtId="0" fontId="20" fillId="0" borderId="63" xfId="0" applyFont="1" applyBorder="1" applyAlignment="1">
      <alignment horizontal="center" vertical="center"/>
    </xf>
    <xf numFmtId="0" fontId="2" fillId="0" borderId="1" xfId="0" applyFont="1" applyBorder="1" applyAlignment="1">
      <alignment horizontal="center" vertical="center" wrapText="1"/>
    </xf>
    <xf numFmtId="0" fontId="3" fillId="0" borderId="2" xfId="0" applyFont="1" applyBorder="1"/>
    <xf numFmtId="0" fontId="3" fillId="0" borderId="3" xfId="0" applyFont="1" applyBorder="1"/>
    <xf numFmtId="0" fontId="3" fillId="0" borderId="6" xfId="0" applyFont="1" applyBorder="1"/>
    <xf numFmtId="0" fontId="0" fillId="0" borderId="0" xfId="0"/>
    <xf numFmtId="0" fontId="3" fillId="0" borderId="7" xfId="0" applyFont="1" applyBorder="1"/>
    <xf numFmtId="0" fontId="3" fillId="0" borderId="10" xfId="0" applyFont="1" applyBorder="1"/>
    <xf numFmtId="0" fontId="3" fillId="0" borderId="11" xfId="0" applyFont="1" applyBorder="1"/>
    <xf numFmtId="0" fontId="3" fillId="0" borderId="12" xfId="0" applyFont="1" applyBorder="1"/>
    <xf numFmtId="0" fontId="7" fillId="0" borderId="16" xfId="0" applyFont="1" applyBorder="1" applyAlignment="1">
      <alignment horizontal="center" vertical="center" wrapText="1"/>
    </xf>
    <xf numFmtId="0" fontId="7" fillId="2" borderId="1" xfId="0" applyFont="1" applyFill="1" applyBorder="1" applyAlignment="1">
      <alignment horizontal="center" vertical="center"/>
    </xf>
    <xf numFmtId="0" fontId="7" fillId="2" borderId="17" xfId="0" applyFont="1" applyFill="1" applyBorder="1" applyAlignment="1">
      <alignment horizontal="center" vertical="center"/>
    </xf>
    <xf numFmtId="0" fontId="3" fillId="0" borderId="18" xfId="0" applyFont="1" applyBorder="1"/>
    <xf numFmtId="0" fontId="3" fillId="0" borderId="19" xfId="0" applyFont="1" applyBorder="1"/>
    <xf numFmtId="0" fontId="3" fillId="0" borderId="20" xfId="0" applyFont="1" applyBorder="1"/>
    <xf numFmtId="0" fontId="3" fillId="0" borderId="21" xfId="0" applyFont="1" applyBorder="1"/>
    <xf numFmtId="0" fontId="7" fillId="0" borderId="22" xfId="0" applyFont="1" applyBorder="1" applyAlignment="1">
      <alignment horizontal="center" vertical="center" wrapText="1"/>
    </xf>
    <xf numFmtId="0" fontId="3" fillId="0" borderId="23" xfId="0" applyFont="1" applyBorder="1"/>
    <xf numFmtId="0" fontId="7" fillId="3" borderId="35" xfId="0" applyFont="1" applyFill="1" applyBorder="1" applyAlignment="1">
      <alignment horizontal="center" vertical="center" wrapText="1"/>
    </xf>
    <xf numFmtId="0" fontId="3" fillId="0" borderId="36" xfId="0" applyFont="1" applyBorder="1"/>
    <xf numFmtId="0" fontId="3" fillId="0" borderId="37" xfId="0" applyFont="1" applyBorder="1"/>
    <xf numFmtId="0" fontId="12" fillId="5" borderId="1" xfId="0" applyFont="1" applyFill="1" applyBorder="1" applyAlignment="1">
      <alignment horizontal="center" vertical="center"/>
    </xf>
    <xf numFmtId="0" fontId="12" fillId="6" borderId="1" xfId="0" applyFont="1" applyFill="1" applyBorder="1" applyAlignment="1">
      <alignment horizontal="center" vertical="center"/>
    </xf>
    <xf numFmtId="0" fontId="7" fillId="0" borderId="40" xfId="0" applyFont="1" applyBorder="1" applyAlignment="1">
      <alignment horizontal="center"/>
    </xf>
    <xf numFmtId="0" fontId="3" fillId="0" borderId="41" xfId="0" applyFont="1" applyBorder="1"/>
    <xf numFmtId="0" fontId="3" fillId="0" borderId="27" xfId="0" applyFont="1" applyBorder="1"/>
    <xf numFmtId="0" fontId="7" fillId="0" borderId="28" xfId="0" applyFont="1" applyBorder="1" applyAlignment="1">
      <alignment horizontal="center"/>
    </xf>
    <xf numFmtId="0" fontId="7" fillId="3" borderId="22" xfId="0" applyFont="1" applyFill="1" applyBorder="1" applyAlignment="1">
      <alignment horizontal="center" vertical="center" wrapText="1"/>
    </xf>
    <xf numFmtId="0" fontId="3" fillId="0" borderId="34" xfId="0" applyFont="1" applyBorder="1"/>
    <xf numFmtId="0" fontId="1" fillId="0" borderId="1" xfId="0" applyFont="1" applyBorder="1" applyAlignment="1">
      <alignment horizontal="center" vertical="center"/>
    </xf>
    <xf numFmtId="0" fontId="11" fillId="4" borderId="29" xfId="0" applyFont="1" applyFill="1" applyBorder="1" applyAlignment="1">
      <alignment horizontal="center" vertical="center"/>
    </xf>
    <xf numFmtId="0" fontId="3" fillId="0" borderId="31" xfId="0" applyFont="1" applyBorder="1"/>
    <xf numFmtId="0" fontId="7" fillId="3" borderId="39" xfId="0" applyFont="1" applyFill="1" applyBorder="1" applyAlignment="1">
      <alignment horizontal="center" vertical="center" wrapText="1"/>
    </xf>
    <xf numFmtId="0" fontId="3" fillId="0" borderId="43" xfId="0" applyFont="1" applyBorder="1"/>
    <xf numFmtId="0" fontId="3" fillId="0" borderId="49" xfId="0" applyFont="1" applyBorder="1"/>
    <xf numFmtId="0" fontId="7" fillId="3" borderId="38" xfId="0" applyFont="1" applyFill="1" applyBorder="1" applyAlignment="1">
      <alignment horizontal="center" vertical="center" wrapText="1"/>
    </xf>
    <xf numFmtId="0" fontId="3" fillId="0" borderId="42" xfId="0" applyFont="1" applyBorder="1"/>
    <xf numFmtId="0" fontId="3" fillId="0" borderId="48" xfId="0" applyFont="1" applyBorder="1"/>
    <xf numFmtId="0" fontId="7" fillId="0" borderId="59" xfId="0" applyFont="1" applyBorder="1" applyAlignment="1">
      <alignment horizontal="center" vertical="center" wrapText="1"/>
    </xf>
    <xf numFmtId="0" fontId="4" fillId="2" borderId="46" xfId="0" applyFont="1" applyFill="1" applyBorder="1" applyAlignment="1">
      <alignment horizontal="center" vertical="center"/>
    </xf>
    <xf numFmtId="0" fontId="13" fillId="0" borderId="45" xfId="0" applyFont="1" applyBorder="1" applyAlignment="1">
      <alignment horizontal="left" vertical="center" wrapText="1"/>
    </xf>
    <xf numFmtId="0" fontId="10" fillId="0" borderId="57" xfId="0" applyFont="1" applyBorder="1" applyAlignment="1">
      <alignment horizontal="center" vertical="center" wrapText="1"/>
    </xf>
    <xf numFmtId="0" fontId="13" fillId="0" borderId="58" xfId="0" applyFont="1" applyBorder="1" applyAlignment="1">
      <alignment horizontal="left" vertical="center" wrapText="1"/>
    </xf>
    <xf numFmtId="0" fontId="3" fillId="0" borderId="70" xfId="0" applyFont="1" applyBorder="1"/>
    <xf numFmtId="0" fontId="17" fillId="0" borderId="45" xfId="0" applyFont="1" applyBorder="1" applyAlignment="1">
      <alignment horizontal="left" vertical="center" wrapText="1"/>
    </xf>
    <xf numFmtId="0" fontId="17" fillId="0" borderId="45" xfId="0" applyFont="1" applyBorder="1" applyAlignment="1">
      <alignment horizontal="center" vertical="center" wrapText="1"/>
    </xf>
    <xf numFmtId="0" fontId="16" fillId="0" borderId="63" xfId="0" applyFont="1" applyBorder="1" applyAlignment="1">
      <alignment horizontal="center" vertical="center" wrapText="1"/>
    </xf>
    <xf numFmtId="0" fontId="18" fillId="0" borderId="45" xfId="0" applyFont="1" applyBorder="1" applyAlignment="1">
      <alignment horizontal="center" vertical="center" wrapText="1"/>
    </xf>
    <xf numFmtId="0" fontId="8" fillId="0" borderId="63" xfId="0" applyFont="1" applyBorder="1" applyAlignment="1">
      <alignment horizontal="center" vertical="center" wrapText="1"/>
    </xf>
  </cellXfs>
  <cellStyles count="1">
    <cellStyle name="Normal" xfId="0" builtinId="0"/>
  </cellStyles>
  <dxfs count="9">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ont>
        <color theme="9"/>
      </font>
      <fill>
        <patternFill patternType="none"/>
      </fill>
    </dxf>
    <dxf>
      <font>
        <color theme="9"/>
      </font>
      <fill>
        <patternFill patternType="none"/>
      </fill>
    </dxf>
    <dxf>
      <fill>
        <patternFill patternType="solid">
          <fgColor theme="9"/>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customschemas.google.com/relationships/workbookmetadata" Target="metadata"/><Relationship Id="rId2" Type="http://schemas.openxmlformats.org/officeDocument/2006/relationships/externalLink" Target="externalLinks/externalLink1.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647700</xdr:colOff>
      <xdr:row>0</xdr:row>
      <xdr:rowOff>38100</xdr:rowOff>
    </xdr:from>
    <xdr:ext cx="962025" cy="8763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Downloads/15.%20PE01-FO-002%20Mapa%20de%20riesgos%202026%20Corrupci&#243;n.xlsx" TargetMode="External"/><Relationship Id="rId1" Type="http://schemas.openxmlformats.org/officeDocument/2006/relationships/externalLinkPath" Target="/Users/57313/Downloads/15.%20PE01-FO-002%20Mapa%20de%20riesgos%202026%20Corrupci&#243;n.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2025/RIESGOS/formulaci&#243;n%202025/Matrices%20corrupci&#243;n%202025/Plantilla_Mapa%20de%20riesgos_formaci&#243;n%20y%20capacitaci&#243;n.xlsx" TargetMode="External"/><Relationship Id="rId1" Type="http://schemas.openxmlformats.org/officeDocument/2006/relationships/externalLinkPath" Target="/Users/57313/Documents/VARIOS/IPES/2025/RIESGOS/formulaci&#243;n%202025/Matrices%20corrupci&#243;n%202025/Plantilla_Mapa%20de%20riesgos_formaci&#243;n%20y%20capacitaci&#243;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IESGOS DE CORRUPCIÓN"/>
      <sheetName val="RIESGOS SARLAFT"/>
      <sheetName val="RIESGO FISCALES"/>
      <sheetName val="SEGURIDAD DE LA INFORMACIÓN"/>
      <sheetName val="PE01.Planeción Estrat y Táctica"/>
      <sheetName val="PE01.Plane Estrat y Tactic-PIGA"/>
      <sheetName val="PE02. Gestión de Comunic"/>
      <sheetName val="PE03.Gestión Conocim Innovación"/>
      <sheetName val="PM02. Alternativas Comerciales"/>
      <sheetName val="PM02. Alt Comer_Emprendimiento"/>
      <sheetName val="PM03.Administrar el Sistema PDM"/>
      <sheetName val="PA01. Servicio al ciudadano"/>
      <sheetName val="PA02. Talento Humano"/>
      <sheetName val="PA03. Gestión de la Inf y RT "/>
      <sheetName val="PA04. Gestión adquis-Tesorería"/>
      <sheetName val="PA04. Gestión adquis-Contabilid"/>
      <sheetName val="PA04. Gestión adquis - Contract"/>
      <sheetName val="PA05. Gestión de recursos físic"/>
      <sheetName val="PA06. Gestión jurídica"/>
      <sheetName val="PV01. Eval Integral- discipli  "/>
      <sheetName val="PV01. Eval Integral- ACI"/>
      <sheetName val="Dat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IESGO"/>
      <sheetName val="Datos"/>
      <sheetName val="INSTRUCTIVO DE DILIGENCIAMIENTO"/>
      <sheetName val="Encuesta de impacto "/>
    </sheetNames>
    <sheetDataSet>
      <sheetData sheetId="0" refreshError="1"/>
      <sheetData sheetId="1"/>
      <sheetData sheetId="2" refreshError="1"/>
      <sheetData sheetId="3"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000"/>
  <sheetViews>
    <sheetView showGridLines="0" tabSelected="1" workbookViewId="0">
      <selection sqref="A1:A3"/>
    </sheetView>
  </sheetViews>
  <sheetFormatPr baseColWidth="10" defaultColWidth="14.44140625" defaultRowHeight="15" customHeight="1" x14ac:dyDescent="0.3"/>
  <cols>
    <col min="1" max="2" width="36.6640625" customWidth="1"/>
    <col min="3" max="5" width="32.5546875" customWidth="1"/>
    <col min="6" max="7" width="20.6640625" customWidth="1"/>
    <col min="8" max="8" width="20.6640625" hidden="1" customWidth="1"/>
    <col min="9" max="9" width="25.44140625" customWidth="1"/>
    <col min="10" max="10" width="59.109375" customWidth="1"/>
    <col min="11" max="11" width="53.5546875" customWidth="1"/>
    <col min="12" max="12" width="24.5546875" customWidth="1"/>
    <col min="13" max="13" width="23.5546875" customWidth="1"/>
    <col min="14" max="16" width="24.5546875" customWidth="1"/>
    <col min="17" max="17" width="25.109375" hidden="1" customWidth="1"/>
    <col min="18" max="18" width="25.109375" customWidth="1"/>
    <col min="19" max="19" width="25.109375" hidden="1" customWidth="1"/>
    <col min="20" max="20" width="25.109375" customWidth="1"/>
    <col min="21" max="21" width="42.5546875" customWidth="1"/>
    <col min="22" max="22" width="1.5546875" customWidth="1"/>
    <col min="23" max="23" width="33.44140625" customWidth="1"/>
    <col min="24" max="24" width="67" customWidth="1"/>
    <col min="25" max="25" width="52.109375" customWidth="1"/>
    <col min="26" max="26" width="42.6640625" customWidth="1"/>
    <col min="27" max="27" width="2.44140625" customWidth="1"/>
    <col min="28" max="28" width="42.5546875" customWidth="1"/>
    <col min="29" max="29" width="43.44140625" customWidth="1"/>
    <col min="30" max="32" width="11.44140625" customWidth="1"/>
  </cols>
  <sheetData>
    <row r="1" spans="1:49" ht="20.25" customHeight="1" x14ac:dyDescent="0.3">
      <c r="A1" s="116"/>
      <c r="B1" s="87" t="s">
        <v>0</v>
      </c>
      <c r="C1" s="88"/>
      <c r="D1" s="88"/>
      <c r="E1" s="88"/>
      <c r="F1" s="88"/>
      <c r="G1" s="88"/>
      <c r="H1" s="88"/>
      <c r="I1" s="88"/>
      <c r="J1" s="88"/>
      <c r="K1" s="88"/>
      <c r="L1" s="88"/>
      <c r="M1" s="88"/>
      <c r="N1" s="88"/>
      <c r="O1" s="88"/>
      <c r="P1" s="88"/>
      <c r="Q1" s="88"/>
      <c r="R1" s="88"/>
      <c r="S1" s="88"/>
      <c r="T1" s="88"/>
      <c r="U1" s="88"/>
      <c r="V1" s="88"/>
      <c r="W1" s="88"/>
      <c r="X1" s="88"/>
      <c r="Y1" s="88"/>
      <c r="Z1" s="88"/>
      <c r="AA1" s="89"/>
      <c r="AB1" s="1" t="s">
        <v>1</v>
      </c>
      <c r="AC1" s="2" t="s">
        <v>2</v>
      </c>
      <c r="AD1" s="3"/>
      <c r="AE1" s="4"/>
      <c r="AF1" s="4"/>
      <c r="AG1" s="4"/>
      <c r="AH1" s="4"/>
      <c r="AI1" s="4"/>
      <c r="AJ1" s="4"/>
      <c r="AK1" s="4"/>
      <c r="AL1" s="4"/>
      <c r="AM1" s="4"/>
      <c r="AN1" s="4"/>
      <c r="AO1" s="4"/>
      <c r="AP1" s="4"/>
      <c r="AQ1" s="4"/>
      <c r="AR1" s="4"/>
      <c r="AS1" s="4"/>
      <c r="AT1" s="4"/>
      <c r="AU1" s="4"/>
      <c r="AV1" s="4"/>
      <c r="AW1" s="4"/>
    </row>
    <row r="2" spans="1:49" ht="20.25" customHeight="1" x14ac:dyDescent="0.3">
      <c r="A2" s="90"/>
      <c r="B2" s="90"/>
      <c r="C2" s="91"/>
      <c r="D2" s="91"/>
      <c r="E2" s="91"/>
      <c r="F2" s="91"/>
      <c r="G2" s="91"/>
      <c r="H2" s="91"/>
      <c r="I2" s="91"/>
      <c r="J2" s="91"/>
      <c r="K2" s="91"/>
      <c r="L2" s="91"/>
      <c r="M2" s="91"/>
      <c r="N2" s="91"/>
      <c r="O2" s="91"/>
      <c r="P2" s="91"/>
      <c r="Q2" s="91"/>
      <c r="R2" s="91"/>
      <c r="S2" s="91"/>
      <c r="T2" s="91"/>
      <c r="U2" s="91"/>
      <c r="V2" s="91"/>
      <c r="W2" s="91"/>
      <c r="X2" s="91"/>
      <c r="Y2" s="91"/>
      <c r="Z2" s="91"/>
      <c r="AA2" s="92"/>
      <c r="AB2" s="5" t="s">
        <v>3</v>
      </c>
      <c r="AC2" s="6">
        <v>8</v>
      </c>
      <c r="AD2" s="3"/>
      <c r="AE2" s="4"/>
      <c r="AF2" s="4"/>
      <c r="AG2" s="4"/>
      <c r="AH2" s="4"/>
      <c r="AI2" s="4"/>
      <c r="AJ2" s="4"/>
      <c r="AK2" s="4"/>
      <c r="AL2" s="4"/>
      <c r="AM2" s="4"/>
      <c r="AN2" s="4"/>
      <c r="AO2" s="4"/>
      <c r="AP2" s="4"/>
      <c r="AQ2" s="4"/>
      <c r="AR2" s="4"/>
      <c r="AS2" s="4"/>
      <c r="AT2" s="4"/>
      <c r="AU2" s="4"/>
      <c r="AV2" s="4"/>
      <c r="AW2" s="4"/>
    </row>
    <row r="3" spans="1:49" ht="55.5" customHeight="1" x14ac:dyDescent="0.3">
      <c r="A3" s="93"/>
      <c r="B3" s="93"/>
      <c r="C3" s="94"/>
      <c r="D3" s="94"/>
      <c r="E3" s="94"/>
      <c r="F3" s="94"/>
      <c r="G3" s="94"/>
      <c r="H3" s="94"/>
      <c r="I3" s="94"/>
      <c r="J3" s="94"/>
      <c r="K3" s="94"/>
      <c r="L3" s="94"/>
      <c r="M3" s="94"/>
      <c r="N3" s="94"/>
      <c r="O3" s="94"/>
      <c r="P3" s="94"/>
      <c r="Q3" s="94"/>
      <c r="R3" s="94"/>
      <c r="S3" s="94"/>
      <c r="T3" s="94"/>
      <c r="U3" s="94"/>
      <c r="V3" s="94"/>
      <c r="W3" s="94"/>
      <c r="X3" s="94"/>
      <c r="Y3" s="94"/>
      <c r="Z3" s="94"/>
      <c r="AA3" s="95"/>
      <c r="AB3" s="7" t="s">
        <v>4</v>
      </c>
      <c r="AC3" s="8">
        <v>45604</v>
      </c>
      <c r="AD3" s="3"/>
      <c r="AE3" s="4"/>
      <c r="AF3" s="4"/>
      <c r="AG3" s="4"/>
      <c r="AH3" s="4"/>
      <c r="AI3" s="4"/>
      <c r="AJ3" s="4"/>
      <c r="AK3" s="4"/>
      <c r="AL3" s="4"/>
      <c r="AM3" s="4"/>
      <c r="AN3" s="4"/>
      <c r="AO3" s="4"/>
      <c r="AP3" s="4"/>
      <c r="AQ3" s="4"/>
      <c r="AR3" s="4"/>
      <c r="AS3" s="4"/>
      <c r="AT3" s="4"/>
      <c r="AU3" s="4"/>
      <c r="AV3" s="4"/>
      <c r="AW3" s="4"/>
    </row>
    <row r="4" spans="1:49" ht="59.25" customHeight="1" x14ac:dyDescent="0.3">
      <c r="A4" s="9" t="s">
        <v>5</v>
      </c>
      <c r="B4" s="96" t="s">
        <v>6</v>
      </c>
      <c r="C4" s="94"/>
      <c r="D4" s="94"/>
      <c r="E4" s="94"/>
      <c r="F4" s="94"/>
      <c r="G4" s="94"/>
      <c r="H4" s="94"/>
      <c r="I4" s="94"/>
      <c r="J4" s="97"/>
      <c r="K4" s="89"/>
      <c r="L4" s="98"/>
      <c r="M4" s="88"/>
      <c r="N4" s="88"/>
      <c r="O4" s="99"/>
      <c r="P4" s="97"/>
      <c r="Q4" s="88"/>
      <c r="R4" s="88"/>
      <c r="S4" s="88"/>
      <c r="T4" s="88"/>
      <c r="U4" s="88"/>
      <c r="V4" s="88"/>
      <c r="W4" s="88"/>
      <c r="X4" s="88"/>
      <c r="Y4" s="88"/>
      <c r="Z4" s="88"/>
      <c r="AA4" s="88"/>
      <c r="AB4" s="88"/>
      <c r="AC4" s="89"/>
      <c r="AD4" s="10"/>
      <c r="AE4" s="10"/>
      <c r="AF4" s="10"/>
      <c r="AG4" s="3"/>
      <c r="AH4" s="3"/>
      <c r="AI4" s="3"/>
      <c r="AJ4" s="3"/>
      <c r="AK4" s="3"/>
      <c r="AL4" s="3"/>
      <c r="AM4" s="3"/>
      <c r="AN4" s="3"/>
      <c r="AO4" s="3"/>
      <c r="AP4" s="3"/>
      <c r="AQ4" s="3"/>
      <c r="AR4" s="3"/>
      <c r="AS4" s="3"/>
      <c r="AT4" s="3"/>
      <c r="AU4" s="3"/>
      <c r="AV4" s="3"/>
      <c r="AW4" s="3"/>
    </row>
    <row r="5" spans="1:49" ht="27" customHeight="1" x14ac:dyDescent="0.3">
      <c r="A5" s="11"/>
      <c r="B5" s="11"/>
      <c r="C5" s="12"/>
      <c r="D5" s="12"/>
      <c r="E5" s="12"/>
      <c r="F5" s="12"/>
      <c r="G5" s="12"/>
      <c r="H5" s="12"/>
      <c r="I5" s="12"/>
      <c r="J5" s="90"/>
      <c r="K5" s="92"/>
      <c r="L5" s="100"/>
      <c r="M5" s="101"/>
      <c r="N5" s="101"/>
      <c r="O5" s="102"/>
      <c r="P5" s="90"/>
      <c r="Q5" s="91"/>
      <c r="R5" s="91"/>
      <c r="S5" s="91"/>
      <c r="T5" s="91"/>
      <c r="U5" s="91"/>
      <c r="V5" s="91"/>
      <c r="W5" s="91"/>
      <c r="X5" s="91"/>
      <c r="Y5" s="91"/>
      <c r="Z5" s="91"/>
      <c r="AA5" s="91"/>
      <c r="AB5" s="91"/>
      <c r="AC5" s="92"/>
      <c r="AD5" s="10"/>
      <c r="AE5" s="10"/>
      <c r="AF5" s="10"/>
      <c r="AG5" s="3"/>
      <c r="AH5" s="3"/>
      <c r="AI5" s="3"/>
      <c r="AJ5" s="3"/>
      <c r="AK5" s="3"/>
      <c r="AL5" s="3"/>
      <c r="AM5" s="3"/>
      <c r="AN5" s="3"/>
      <c r="AO5" s="3"/>
      <c r="AP5" s="3"/>
      <c r="AQ5" s="3"/>
      <c r="AR5" s="3"/>
      <c r="AS5" s="3"/>
      <c r="AT5" s="3"/>
      <c r="AU5" s="3"/>
      <c r="AV5" s="3"/>
      <c r="AW5" s="3"/>
    </row>
    <row r="6" spans="1:49" ht="59.25" customHeight="1" x14ac:dyDescent="0.3">
      <c r="A6" s="9" t="s">
        <v>7</v>
      </c>
      <c r="B6" s="103" t="s">
        <v>8</v>
      </c>
      <c r="C6" s="104"/>
      <c r="D6" s="104"/>
      <c r="E6" s="104"/>
      <c r="F6" s="104"/>
      <c r="G6" s="104"/>
      <c r="H6" s="104"/>
      <c r="I6" s="104"/>
      <c r="J6" s="90"/>
      <c r="K6" s="92"/>
      <c r="L6" s="13" t="s">
        <v>9</v>
      </c>
      <c r="M6" s="14" t="s">
        <v>10</v>
      </c>
      <c r="N6" s="14" t="s">
        <v>11</v>
      </c>
      <c r="O6" s="15" t="s">
        <v>12</v>
      </c>
      <c r="P6" s="90"/>
      <c r="Q6" s="91"/>
      <c r="R6" s="91"/>
      <c r="S6" s="91"/>
      <c r="T6" s="91"/>
      <c r="U6" s="91"/>
      <c r="V6" s="91"/>
      <c r="W6" s="91"/>
      <c r="X6" s="91"/>
      <c r="Y6" s="91"/>
      <c r="Z6" s="91"/>
      <c r="AA6" s="91"/>
      <c r="AB6" s="91"/>
      <c r="AC6" s="92"/>
      <c r="AD6" s="10"/>
      <c r="AE6" s="10"/>
      <c r="AF6" s="3"/>
      <c r="AG6" s="3"/>
      <c r="AH6" s="3"/>
      <c r="AI6" s="3"/>
      <c r="AJ6" s="3"/>
      <c r="AK6" s="3"/>
      <c r="AL6" s="3"/>
      <c r="AM6" s="3"/>
      <c r="AN6" s="3"/>
      <c r="AO6" s="3"/>
      <c r="AP6" s="3"/>
      <c r="AQ6" s="3"/>
      <c r="AR6" s="3"/>
      <c r="AS6" s="3"/>
      <c r="AT6" s="3"/>
      <c r="AU6" s="3"/>
      <c r="AV6" s="3"/>
      <c r="AW6" s="3"/>
    </row>
    <row r="7" spans="1:49" ht="59.25" customHeight="1" x14ac:dyDescent="0.3">
      <c r="A7" s="9" t="s">
        <v>13</v>
      </c>
      <c r="B7" s="103" t="s">
        <v>14</v>
      </c>
      <c r="C7" s="104"/>
      <c r="D7" s="104"/>
      <c r="E7" s="104"/>
      <c r="F7" s="104"/>
      <c r="G7" s="104"/>
      <c r="H7" s="104"/>
      <c r="I7" s="104"/>
      <c r="J7" s="93"/>
      <c r="K7" s="95"/>
      <c r="L7" s="16" t="s">
        <v>15</v>
      </c>
      <c r="M7" s="17"/>
      <c r="N7" s="18"/>
      <c r="O7" s="19"/>
      <c r="P7" s="93"/>
      <c r="Q7" s="94"/>
      <c r="R7" s="94"/>
      <c r="S7" s="94"/>
      <c r="T7" s="94"/>
      <c r="U7" s="94"/>
      <c r="V7" s="94"/>
      <c r="W7" s="94"/>
      <c r="X7" s="94"/>
      <c r="Y7" s="94"/>
      <c r="Z7" s="94"/>
      <c r="AA7" s="94"/>
      <c r="AB7" s="94"/>
      <c r="AC7" s="95"/>
      <c r="AD7" s="10"/>
      <c r="AE7" s="10"/>
      <c r="AF7" s="3"/>
      <c r="AG7" s="3"/>
      <c r="AH7" s="3"/>
      <c r="AI7" s="3"/>
      <c r="AJ7" s="3"/>
      <c r="AK7" s="3"/>
      <c r="AL7" s="3"/>
      <c r="AM7" s="3"/>
      <c r="AN7" s="3"/>
      <c r="AO7" s="3"/>
      <c r="AP7" s="3"/>
      <c r="AQ7" s="3"/>
      <c r="AR7" s="3"/>
      <c r="AS7" s="3"/>
      <c r="AT7" s="3"/>
      <c r="AU7" s="3"/>
      <c r="AV7" s="3"/>
      <c r="AW7" s="3"/>
    </row>
    <row r="8" spans="1:49" ht="15.75" customHeight="1" x14ac:dyDescent="0.3">
      <c r="A8" s="117" t="s">
        <v>16</v>
      </c>
      <c r="B8" s="20"/>
      <c r="C8" s="20"/>
      <c r="D8" s="20"/>
      <c r="E8" s="20"/>
      <c r="F8" s="20"/>
      <c r="G8" s="20"/>
      <c r="H8" s="20"/>
      <c r="I8" s="20"/>
      <c r="J8" s="20"/>
      <c r="K8" s="20"/>
      <c r="L8" s="20"/>
      <c r="M8" s="20"/>
      <c r="N8" s="20"/>
      <c r="O8" s="20"/>
      <c r="P8" s="20"/>
      <c r="Q8" s="20"/>
      <c r="R8" s="20"/>
      <c r="S8" s="20"/>
      <c r="T8" s="20"/>
      <c r="U8" s="20"/>
      <c r="V8" s="21"/>
      <c r="W8" s="21"/>
      <c r="X8" s="21"/>
      <c r="Y8" s="22"/>
      <c r="Z8" s="21"/>
      <c r="AA8" s="10"/>
      <c r="AB8" s="10"/>
      <c r="AC8" s="10"/>
      <c r="AD8" s="10"/>
      <c r="AE8" s="10"/>
      <c r="AF8" s="10"/>
      <c r="AG8" s="3"/>
      <c r="AH8" s="3"/>
      <c r="AI8" s="3"/>
      <c r="AJ8" s="3"/>
      <c r="AK8" s="3"/>
      <c r="AL8" s="3"/>
      <c r="AM8" s="3"/>
      <c r="AN8" s="3"/>
      <c r="AO8" s="3"/>
      <c r="AP8" s="3"/>
      <c r="AQ8" s="3"/>
      <c r="AR8" s="3"/>
      <c r="AS8" s="3"/>
      <c r="AT8" s="3"/>
      <c r="AU8" s="3"/>
      <c r="AV8" s="3"/>
      <c r="AW8" s="3"/>
    </row>
    <row r="9" spans="1:49" ht="15.75" customHeight="1" x14ac:dyDescent="0.3">
      <c r="A9" s="118"/>
      <c r="B9" s="20"/>
      <c r="C9" s="20"/>
      <c r="D9" s="20"/>
      <c r="E9" s="20"/>
      <c r="F9" s="20"/>
      <c r="G9" s="20"/>
      <c r="H9" s="20"/>
      <c r="I9" s="20"/>
      <c r="J9" s="20"/>
      <c r="K9" s="20"/>
      <c r="L9" s="20"/>
      <c r="M9" s="20"/>
      <c r="N9" s="20"/>
      <c r="O9" s="20"/>
      <c r="P9" s="20"/>
      <c r="Q9" s="20"/>
      <c r="R9" s="20"/>
      <c r="S9" s="20"/>
      <c r="T9" s="20"/>
      <c r="U9" s="20"/>
      <c r="V9" s="21"/>
      <c r="W9" s="23"/>
      <c r="X9" s="23"/>
      <c r="Y9" s="24"/>
      <c r="Z9" s="25"/>
      <c r="AA9" s="10"/>
      <c r="AB9" s="10"/>
      <c r="AC9" s="10"/>
      <c r="AD9" s="10"/>
      <c r="AE9" s="10"/>
      <c r="AF9" s="10"/>
      <c r="AG9" s="3"/>
      <c r="AH9" s="3"/>
      <c r="AI9" s="3"/>
      <c r="AJ9" s="3"/>
      <c r="AK9" s="3"/>
      <c r="AL9" s="3"/>
      <c r="AM9" s="3"/>
      <c r="AN9" s="3"/>
      <c r="AO9" s="3"/>
      <c r="AP9" s="3"/>
      <c r="AQ9" s="3"/>
      <c r="AR9" s="3"/>
      <c r="AS9" s="3"/>
      <c r="AT9" s="3"/>
      <c r="AU9" s="3"/>
      <c r="AV9" s="3"/>
      <c r="AW9" s="3"/>
    </row>
    <row r="10" spans="1:49" ht="27" customHeight="1" x14ac:dyDescent="0.3">
      <c r="A10" s="114" t="s">
        <v>17</v>
      </c>
      <c r="B10" s="104"/>
      <c r="C10" s="104"/>
      <c r="D10" s="104"/>
      <c r="E10" s="115"/>
      <c r="F10" s="105" t="s">
        <v>18</v>
      </c>
      <c r="G10" s="106"/>
      <c r="H10" s="106"/>
      <c r="I10" s="106"/>
      <c r="J10" s="106"/>
      <c r="K10" s="106"/>
      <c r="L10" s="106"/>
      <c r="M10" s="106"/>
      <c r="N10" s="106"/>
      <c r="O10" s="106"/>
      <c r="P10" s="106"/>
      <c r="Q10" s="106"/>
      <c r="R10" s="106"/>
      <c r="S10" s="106"/>
      <c r="T10" s="106"/>
      <c r="U10" s="107"/>
      <c r="V10" s="26"/>
      <c r="W10" s="108" t="s">
        <v>19</v>
      </c>
      <c r="X10" s="88"/>
      <c r="Y10" s="88"/>
      <c r="Z10" s="89"/>
      <c r="AA10" s="10"/>
      <c r="AB10" s="109" t="s">
        <v>20</v>
      </c>
      <c r="AC10" s="89"/>
      <c r="AD10" s="10"/>
      <c r="AE10" s="10"/>
      <c r="AF10" s="10"/>
      <c r="AG10" s="3"/>
      <c r="AH10" s="3"/>
      <c r="AI10" s="3"/>
      <c r="AJ10" s="3"/>
      <c r="AK10" s="3"/>
      <c r="AL10" s="3"/>
      <c r="AM10" s="3"/>
      <c r="AN10" s="3"/>
      <c r="AO10" s="3"/>
      <c r="AP10" s="3"/>
      <c r="AQ10" s="3"/>
      <c r="AR10" s="3"/>
      <c r="AS10" s="3"/>
      <c r="AT10" s="3"/>
      <c r="AU10" s="3"/>
      <c r="AV10" s="3"/>
      <c r="AW10" s="3"/>
    </row>
    <row r="11" spans="1:49" ht="14.25" customHeight="1" x14ac:dyDescent="0.3">
      <c r="A11" s="122" t="s">
        <v>21</v>
      </c>
      <c r="B11" s="119" t="s">
        <v>22</v>
      </c>
      <c r="C11" s="122" t="s">
        <v>23</v>
      </c>
      <c r="D11" s="122" t="s">
        <v>24</v>
      </c>
      <c r="E11" s="119" t="s">
        <v>25</v>
      </c>
      <c r="F11" s="110" t="s">
        <v>26</v>
      </c>
      <c r="G11" s="111"/>
      <c r="H11" s="111"/>
      <c r="I11" s="112"/>
      <c r="J11" s="113" t="s">
        <v>27</v>
      </c>
      <c r="K11" s="111"/>
      <c r="L11" s="111"/>
      <c r="M11" s="111"/>
      <c r="N11" s="111"/>
      <c r="O11" s="111"/>
      <c r="P11" s="111"/>
      <c r="Q11" s="111"/>
      <c r="R11" s="111"/>
      <c r="S11" s="27"/>
      <c r="T11" s="113" t="s">
        <v>28</v>
      </c>
      <c r="U11" s="111"/>
      <c r="V11" s="26"/>
      <c r="W11" s="90"/>
      <c r="X11" s="91"/>
      <c r="Y11" s="91"/>
      <c r="Z11" s="92"/>
      <c r="AA11" s="10"/>
      <c r="AB11" s="90"/>
      <c r="AC11" s="92"/>
      <c r="AD11" s="28"/>
      <c r="AE11" s="28"/>
      <c r="AF11" s="28"/>
      <c r="AG11" s="3"/>
      <c r="AH11" s="3"/>
      <c r="AI11" s="3"/>
      <c r="AJ11" s="3"/>
      <c r="AK11" s="3"/>
      <c r="AL11" s="3"/>
      <c r="AM11" s="3"/>
      <c r="AN11" s="3"/>
      <c r="AO11" s="3"/>
      <c r="AP11" s="3"/>
      <c r="AQ11" s="3"/>
      <c r="AR11" s="3"/>
      <c r="AS11" s="3"/>
      <c r="AT11" s="3"/>
      <c r="AU11" s="3"/>
      <c r="AV11" s="3"/>
      <c r="AW11" s="3"/>
    </row>
    <row r="12" spans="1:49" ht="32.25" customHeight="1" x14ac:dyDescent="0.3">
      <c r="A12" s="123"/>
      <c r="B12" s="120"/>
      <c r="C12" s="123"/>
      <c r="D12" s="123"/>
      <c r="E12" s="120"/>
      <c r="F12" s="114" t="s">
        <v>29</v>
      </c>
      <c r="G12" s="104"/>
      <c r="H12" s="104"/>
      <c r="I12" s="115"/>
      <c r="J12" s="67" t="s">
        <v>30</v>
      </c>
      <c r="K12" s="69" t="s">
        <v>31</v>
      </c>
      <c r="L12" s="69" t="s">
        <v>32</v>
      </c>
      <c r="M12" s="69" t="s">
        <v>33</v>
      </c>
      <c r="N12" s="70" t="s">
        <v>34</v>
      </c>
      <c r="O12" s="80" t="s">
        <v>35</v>
      </c>
      <c r="P12" s="70" t="s">
        <v>36</v>
      </c>
      <c r="Q12" s="70" t="s">
        <v>37</v>
      </c>
      <c r="R12" s="70" t="s">
        <v>38</v>
      </c>
      <c r="S12" s="29"/>
      <c r="T12" s="80" t="s">
        <v>39</v>
      </c>
      <c r="U12" s="70" t="s">
        <v>40</v>
      </c>
      <c r="V12" s="30"/>
      <c r="W12" s="93"/>
      <c r="X12" s="94"/>
      <c r="Y12" s="94"/>
      <c r="Z12" s="95"/>
      <c r="AA12" s="28"/>
      <c r="AB12" s="93"/>
      <c r="AC12" s="95"/>
      <c r="AD12" s="28"/>
      <c r="AE12" s="10"/>
      <c r="AF12" s="28"/>
      <c r="AG12" s="3"/>
      <c r="AH12" s="3"/>
      <c r="AI12" s="3"/>
      <c r="AJ12" s="3"/>
      <c r="AK12" s="3"/>
      <c r="AL12" s="3"/>
      <c r="AM12" s="3"/>
      <c r="AN12" s="3"/>
      <c r="AO12" s="3"/>
      <c r="AP12" s="3"/>
      <c r="AQ12" s="3"/>
      <c r="AR12" s="3"/>
      <c r="AS12" s="3"/>
      <c r="AT12" s="3"/>
      <c r="AU12" s="3"/>
      <c r="AV12" s="3"/>
      <c r="AW12" s="3"/>
    </row>
    <row r="13" spans="1:49" ht="74.25" customHeight="1" x14ac:dyDescent="0.3">
      <c r="A13" s="124"/>
      <c r="B13" s="121"/>
      <c r="C13" s="124"/>
      <c r="D13" s="124"/>
      <c r="E13" s="121"/>
      <c r="F13" s="9" t="s">
        <v>41</v>
      </c>
      <c r="G13" s="31" t="s">
        <v>42</v>
      </c>
      <c r="H13" s="32"/>
      <c r="I13" s="33" t="s">
        <v>43</v>
      </c>
      <c r="J13" s="68"/>
      <c r="K13" s="65"/>
      <c r="L13" s="65"/>
      <c r="M13" s="65"/>
      <c r="N13" s="65"/>
      <c r="O13" s="65"/>
      <c r="P13" s="65"/>
      <c r="Q13" s="65"/>
      <c r="R13" s="65"/>
      <c r="S13" s="34"/>
      <c r="T13" s="65"/>
      <c r="U13" s="65"/>
      <c r="V13" s="30"/>
      <c r="W13" s="35" t="s">
        <v>44</v>
      </c>
      <c r="X13" s="36" t="s">
        <v>45</v>
      </c>
      <c r="Y13" s="36" t="s">
        <v>46</v>
      </c>
      <c r="Z13" s="37" t="s">
        <v>47</v>
      </c>
      <c r="AA13" s="28"/>
      <c r="AB13" s="38" t="s">
        <v>48</v>
      </c>
      <c r="AC13" s="39" t="s">
        <v>49</v>
      </c>
      <c r="AD13" s="28"/>
      <c r="AE13" s="10"/>
      <c r="AF13" s="28"/>
      <c r="AG13" s="3"/>
      <c r="AH13" s="3"/>
      <c r="AI13" s="3"/>
      <c r="AJ13" s="3"/>
      <c r="AK13" s="3"/>
      <c r="AL13" s="3"/>
      <c r="AM13" s="3"/>
      <c r="AN13" s="3"/>
      <c r="AO13" s="3"/>
      <c r="AP13" s="3"/>
      <c r="AQ13" s="3"/>
      <c r="AR13" s="3"/>
      <c r="AS13" s="3"/>
      <c r="AT13" s="3"/>
      <c r="AU13" s="3"/>
      <c r="AV13" s="3"/>
      <c r="AW13" s="3"/>
    </row>
    <row r="14" spans="1:49" ht="120" customHeight="1" x14ac:dyDescent="0.3">
      <c r="A14" s="128">
        <v>1</v>
      </c>
      <c r="B14" s="129" t="s">
        <v>50</v>
      </c>
      <c r="C14" s="127" t="s">
        <v>51</v>
      </c>
      <c r="D14" s="127" t="s">
        <v>52</v>
      </c>
      <c r="E14" s="127" t="s">
        <v>53</v>
      </c>
      <c r="F14" s="122" t="s">
        <v>54</v>
      </c>
      <c r="G14" s="80" t="s">
        <v>55</v>
      </c>
      <c r="H14" s="125" t="str">
        <f>+CONCATENATE(F14," - ",G14)</f>
        <v>MUY BAJA - MAYOR</v>
      </c>
      <c r="I14" s="126" t="e">
        <f>+VLOOKUP(H14,[2]Datos!D3:E27,2,FALSE)</f>
        <v>#N/A</v>
      </c>
      <c r="J14" s="127" t="s">
        <v>56</v>
      </c>
      <c r="K14" s="40" t="s">
        <v>57</v>
      </c>
      <c r="L14" s="41" t="s">
        <v>58</v>
      </c>
      <c r="M14" s="42">
        <f>IF(L14="ASIGNADO",15,IF(L14="NO ASIGNADO",0,""))</f>
        <v>15</v>
      </c>
      <c r="N14" s="71">
        <f>SUM(M14:M20)</f>
        <v>100</v>
      </c>
      <c r="O14" s="73" t="s">
        <v>59</v>
      </c>
      <c r="P14" s="63">
        <f>IF(P17="DÉBIL",0,IF(P17="MODERADO",50,IF(P17="FUERTE",100,"")))</f>
        <v>100</v>
      </c>
      <c r="Q14" s="66" t="s">
        <v>60</v>
      </c>
      <c r="R14" s="66" t="str">
        <f>IF(AND(F14="MUY BAJA",Q17=2),"MUY BAJA",IF(AND(F14="BAJA",Q17=2),"MUY BAJA",IF(AND(F14="MEDIA",Q17=2),"MUY BAJA",IF(AND(F14="ALTA",Q17=2),"BAJA",IF(AND(F14="MUY ALTA",Q17=2),"MEDIA",IF(AND(F14="MUY BAJA",Q17=1),"MUY BAJA",IF(AND(F14="BAJA",Q17=1),"MUY BAJA",IF(AND(F14="MEDIA",Q17=1),"BAJA",IF(AND(F14="ALTA",Q17=1),"MEDIA",IF(AND(F14="MUY ALTA",Q17=1),"ALTA",F14))))))))))</f>
        <v>MUY BAJA</v>
      </c>
      <c r="S14" s="81" t="str">
        <f>+CONCATENATE(R14," - ",G14)</f>
        <v>MUY BAJA - MAYOR</v>
      </c>
      <c r="T14" s="82" t="e">
        <f>+VLOOKUP(S14,[2]Datos!$D$3:$E$17,2,FALSE)</f>
        <v>#N/A</v>
      </c>
      <c r="U14" s="76" t="s">
        <v>61</v>
      </c>
      <c r="V14" s="43"/>
      <c r="W14" s="83">
        <v>46272</v>
      </c>
      <c r="X14" s="131" t="s">
        <v>62</v>
      </c>
      <c r="Y14" s="132" t="s">
        <v>63</v>
      </c>
      <c r="Z14" s="133" t="s">
        <v>64</v>
      </c>
      <c r="AA14" s="10"/>
      <c r="AB14" s="134" t="s">
        <v>65</v>
      </c>
      <c r="AC14" s="135"/>
      <c r="AD14" s="10"/>
      <c r="AE14" s="10"/>
      <c r="AF14" s="10"/>
      <c r="AG14" s="3"/>
      <c r="AH14" s="3"/>
      <c r="AI14" s="3"/>
      <c r="AJ14" s="3"/>
      <c r="AK14" s="3"/>
      <c r="AL14" s="3"/>
      <c r="AM14" s="3"/>
      <c r="AN14" s="3"/>
      <c r="AO14" s="3"/>
      <c r="AP14" s="3"/>
      <c r="AQ14" s="3"/>
      <c r="AR14" s="3"/>
      <c r="AS14" s="3"/>
      <c r="AT14" s="3"/>
      <c r="AU14" s="3"/>
      <c r="AV14" s="3"/>
      <c r="AW14" s="3"/>
    </row>
    <row r="15" spans="1:49" ht="120" customHeight="1" x14ac:dyDescent="0.3">
      <c r="A15" s="123"/>
      <c r="B15" s="64"/>
      <c r="C15" s="64"/>
      <c r="D15" s="64"/>
      <c r="E15" s="64"/>
      <c r="F15" s="123"/>
      <c r="G15" s="64"/>
      <c r="H15" s="64"/>
      <c r="I15" s="64"/>
      <c r="J15" s="64"/>
      <c r="K15" s="44" t="s">
        <v>66</v>
      </c>
      <c r="L15" s="45" t="s">
        <v>67</v>
      </c>
      <c r="M15" s="46">
        <f>IF(L15="ADECUADO",15,IF(L15="INADECUADO",0,""))</f>
        <v>15</v>
      </c>
      <c r="N15" s="72"/>
      <c r="O15" s="64"/>
      <c r="P15" s="64"/>
      <c r="Q15" s="65"/>
      <c r="R15" s="64"/>
      <c r="S15" s="64"/>
      <c r="T15" s="64"/>
      <c r="U15" s="77"/>
      <c r="V15" s="43"/>
      <c r="W15" s="64"/>
      <c r="X15" s="64"/>
      <c r="Y15" s="64"/>
      <c r="Z15" s="77"/>
      <c r="AA15" s="10"/>
      <c r="AB15" s="64"/>
      <c r="AC15" s="77"/>
      <c r="AD15" s="10"/>
      <c r="AE15" s="10"/>
      <c r="AF15" s="10"/>
      <c r="AG15" s="3"/>
      <c r="AH15" s="3"/>
      <c r="AI15" s="3"/>
      <c r="AJ15" s="3"/>
      <c r="AK15" s="3"/>
      <c r="AL15" s="3"/>
      <c r="AM15" s="3"/>
      <c r="AN15" s="3"/>
      <c r="AO15" s="3"/>
      <c r="AP15" s="3"/>
      <c r="AQ15" s="3"/>
      <c r="AR15" s="3"/>
      <c r="AS15" s="3"/>
      <c r="AT15" s="3"/>
      <c r="AU15" s="3"/>
      <c r="AV15" s="3"/>
      <c r="AW15" s="3"/>
    </row>
    <row r="16" spans="1:49" ht="120" customHeight="1" x14ac:dyDescent="0.3">
      <c r="A16" s="123"/>
      <c r="B16" s="64"/>
      <c r="C16" s="64"/>
      <c r="D16" s="64"/>
      <c r="E16" s="64"/>
      <c r="F16" s="123"/>
      <c r="G16" s="64"/>
      <c r="H16" s="64"/>
      <c r="I16" s="64"/>
      <c r="J16" s="64"/>
      <c r="K16" s="47" t="s">
        <v>68</v>
      </c>
      <c r="L16" s="45" t="s">
        <v>69</v>
      </c>
      <c r="M16" s="46">
        <f>IF(L16="OPORTUNA",15,IF(L16="INOPORTUNA",0,""))</f>
        <v>15</v>
      </c>
      <c r="N16" s="72"/>
      <c r="O16" s="64"/>
      <c r="P16" s="65"/>
      <c r="Q16" s="48" t="s">
        <v>70</v>
      </c>
      <c r="R16" s="64"/>
      <c r="S16" s="64"/>
      <c r="T16" s="64"/>
      <c r="U16" s="77"/>
      <c r="V16" s="43"/>
      <c r="W16" s="64"/>
      <c r="X16" s="64"/>
      <c r="Y16" s="64"/>
      <c r="Z16" s="77"/>
      <c r="AA16" s="10"/>
      <c r="AB16" s="64"/>
      <c r="AC16" s="77"/>
      <c r="AD16" s="10"/>
      <c r="AE16" s="10"/>
      <c r="AF16" s="10"/>
      <c r="AG16" s="3"/>
      <c r="AH16" s="3"/>
      <c r="AI16" s="3"/>
      <c r="AJ16" s="3"/>
      <c r="AK16" s="3"/>
      <c r="AL16" s="3"/>
      <c r="AM16" s="3"/>
      <c r="AN16" s="3"/>
      <c r="AO16" s="3"/>
      <c r="AP16" s="3"/>
      <c r="AQ16" s="3"/>
      <c r="AR16" s="3"/>
      <c r="AS16" s="3"/>
      <c r="AT16" s="3"/>
      <c r="AU16" s="3"/>
      <c r="AV16" s="3"/>
      <c r="AW16" s="3"/>
    </row>
    <row r="17" spans="1:49" ht="100.5" customHeight="1" x14ac:dyDescent="0.3">
      <c r="A17" s="123"/>
      <c r="B17" s="64"/>
      <c r="C17" s="64"/>
      <c r="D17" s="64"/>
      <c r="E17" s="64"/>
      <c r="F17" s="123"/>
      <c r="G17" s="64"/>
      <c r="H17" s="64"/>
      <c r="I17" s="64"/>
      <c r="J17" s="64"/>
      <c r="K17" s="44" t="s">
        <v>71</v>
      </c>
      <c r="L17" s="45" t="s">
        <v>72</v>
      </c>
      <c r="M17" s="46">
        <f>IF(L17="PREVENIR",15,IF(L17="DETECTAR",10,IF(L17="NO ES UN CONTROL",0,"")))</f>
        <v>15</v>
      </c>
      <c r="N17" s="84" t="str">
        <f>IF(N14&lt;86,"DÉBIL",IF(N14&lt;96,"MODERADO",IF(N14&lt;101,"FUERTE","")))</f>
        <v>FUERTE</v>
      </c>
      <c r="O17" s="64"/>
      <c r="P17" s="74" t="str">
        <f>IF(AND(N17="FUERTE",O14="FUERTE (SIEMPRE SE EJECUTA)"),"FUERTE",IF(OR(N17="DÉBIL",O14="DÉBIL (NO SE EJECUTA)"),"DÉBIL",IF(OR(N17="MODERADO",O14="MODERADO (ALGUNAS VECES)"),"MODERADO")))</f>
        <v>FUERTE</v>
      </c>
      <c r="Q17" s="85">
        <f>IF(AND($P$17="FUERTE",$Q$14="DIRECTAMENTE"),2,IF(AND($P$17="FUERTE",$Q$14="DIRECTAMENTE"),2,IF(AND($P$17="FUERTE",$Q$14="DIRECTAMENTE"),2,IF(AND($P$17="FUERTE",$Q$14="NO DISMINUYE"),0,IF(AND($P$17="MODERADO",$Q$14="DIRECTAMENTE"),1,IF(AND($P$17="MODERADO",$Q$14="DIRECTAMENTE"),1,IF(AND($P$17="MODERADO",$Q$14="DIRECTAMENTE"),1,IF(AND($P$17="MODERADO",$Q$14="NO DISMINUYE"),0,"N/A"))))))))</f>
        <v>2</v>
      </c>
      <c r="R17" s="64"/>
      <c r="S17" s="64"/>
      <c r="T17" s="64"/>
      <c r="U17" s="78" t="s">
        <v>73</v>
      </c>
      <c r="V17" s="49"/>
      <c r="W17" s="64"/>
      <c r="X17" s="64"/>
      <c r="Y17" s="64"/>
      <c r="Z17" s="77"/>
      <c r="AA17" s="10"/>
      <c r="AB17" s="64"/>
      <c r="AC17" s="77"/>
      <c r="AD17" s="10"/>
      <c r="AE17" s="10"/>
      <c r="AF17" s="10"/>
      <c r="AG17" s="3"/>
      <c r="AH17" s="3"/>
      <c r="AI17" s="3"/>
      <c r="AJ17" s="3"/>
      <c r="AK17" s="3"/>
      <c r="AL17" s="3"/>
      <c r="AM17" s="3"/>
      <c r="AN17" s="3"/>
      <c r="AO17" s="3"/>
      <c r="AP17" s="3"/>
      <c r="AQ17" s="3"/>
      <c r="AR17" s="3"/>
      <c r="AS17" s="3"/>
      <c r="AT17" s="3"/>
      <c r="AU17" s="3"/>
      <c r="AV17" s="3"/>
      <c r="AW17" s="3"/>
    </row>
    <row r="18" spans="1:49" ht="100.5" customHeight="1" x14ac:dyDescent="0.3">
      <c r="A18" s="123"/>
      <c r="B18" s="64"/>
      <c r="C18" s="64"/>
      <c r="D18" s="64"/>
      <c r="E18" s="64"/>
      <c r="F18" s="123"/>
      <c r="G18" s="64"/>
      <c r="H18" s="64"/>
      <c r="I18" s="64"/>
      <c r="J18" s="64"/>
      <c r="K18" s="44" t="s">
        <v>74</v>
      </c>
      <c r="L18" s="45" t="s">
        <v>75</v>
      </c>
      <c r="M18" s="46">
        <f>IF(L18="CONFIABLE",15,IF(L18="NO CONFIABLE",0,""))</f>
        <v>15</v>
      </c>
      <c r="N18" s="72"/>
      <c r="O18" s="64"/>
      <c r="P18" s="64"/>
      <c r="Q18" s="64"/>
      <c r="R18" s="64"/>
      <c r="S18" s="64"/>
      <c r="T18" s="64"/>
      <c r="U18" s="79"/>
      <c r="V18" s="49"/>
      <c r="W18" s="64"/>
      <c r="X18" s="64"/>
      <c r="Y18" s="64"/>
      <c r="Z18" s="77"/>
      <c r="AA18" s="10"/>
      <c r="AB18" s="64"/>
      <c r="AC18" s="77"/>
      <c r="AD18" s="10"/>
      <c r="AE18" s="10"/>
      <c r="AF18" s="10"/>
      <c r="AG18" s="3"/>
      <c r="AH18" s="3"/>
      <c r="AI18" s="3"/>
      <c r="AJ18" s="3"/>
      <c r="AK18" s="3"/>
      <c r="AL18" s="3"/>
      <c r="AM18" s="3"/>
      <c r="AN18" s="3"/>
      <c r="AO18" s="3"/>
      <c r="AP18" s="3"/>
      <c r="AQ18" s="3"/>
      <c r="AR18" s="3"/>
      <c r="AS18" s="3"/>
      <c r="AT18" s="3"/>
      <c r="AU18" s="3"/>
      <c r="AV18" s="3"/>
      <c r="AW18" s="3"/>
    </row>
    <row r="19" spans="1:49" ht="100.5" customHeight="1" x14ac:dyDescent="0.3">
      <c r="A19" s="123"/>
      <c r="B19" s="64"/>
      <c r="C19" s="64"/>
      <c r="D19" s="64"/>
      <c r="E19" s="64"/>
      <c r="F19" s="123"/>
      <c r="G19" s="64"/>
      <c r="H19" s="64"/>
      <c r="I19" s="64"/>
      <c r="J19" s="64"/>
      <c r="K19" s="44" t="s">
        <v>76</v>
      </c>
      <c r="L19" s="45" t="s">
        <v>77</v>
      </c>
      <c r="M19" s="46">
        <f>IF(L19="SE INVESTIGAN Y RESUELVEN OPORTUNAMENTE",15,IF(L19="NO SE INVESTIGAN,  NI  RESUELVEN OPORTUNAMENTE",0,""))</f>
        <v>15</v>
      </c>
      <c r="N19" s="72"/>
      <c r="O19" s="64"/>
      <c r="P19" s="64"/>
      <c r="Q19" s="64"/>
      <c r="R19" s="64"/>
      <c r="S19" s="64"/>
      <c r="T19" s="64"/>
      <c r="U19" s="86" t="s">
        <v>78</v>
      </c>
      <c r="V19" s="43"/>
      <c r="W19" s="64"/>
      <c r="X19" s="64"/>
      <c r="Y19" s="64"/>
      <c r="Z19" s="77"/>
      <c r="AA19" s="10"/>
      <c r="AB19" s="64"/>
      <c r="AC19" s="77"/>
      <c r="AD19" s="10"/>
      <c r="AE19" s="10"/>
      <c r="AF19" s="10"/>
      <c r="AG19" s="3"/>
      <c r="AH19" s="3"/>
      <c r="AI19" s="3"/>
      <c r="AJ19" s="3"/>
      <c r="AK19" s="3"/>
      <c r="AL19" s="3"/>
      <c r="AM19" s="3"/>
      <c r="AN19" s="3"/>
      <c r="AO19" s="3"/>
      <c r="AP19" s="3"/>
      <c r="AQ19" s="3"/>
      <c r="AR19" s="3"/>
      <c r="AS19" s="3"/>
      <c r="AT19" s="3"/>
      <c r="AU19" s="3"/>
      <c r="AV19" s="3"/>
      <c r="AW19" s="3"/>
    </row>
    <row r="20" spans="1:49" ht="149.25" customHeight="1" x14ac:dyDescent="0.3">
      <c r="A20" s="123"/>
      <c r="B20" s="64"/>
      <c r="C20" s="64"/>
      <c r="D20" s="64"/>
      <c r="E20" s="64"/>
      <c r="F20" s="130"/>
      <c r="G20" s="75"/>
      <c r="H20" s="64"/>
      <c r="I20" s="75"/>
      <c r="J20" s="64"/>
      <c r="K20" s="50" t="s">
        <v>79</v>
      </c>
      <c r="L20" s="51" t="s">
        <v>80</v>
      </c>
      <c r="M20" s="52">
        <f>IF(L20="COMPLETA",10,IF(L20="INCOMPLETA",5,IF(L20="NO EXISTE",0,"")))</f>
        <v>10</v>
      </c>
      <c r="N20" s="72"/>
      <c r="O20" s="64"/>
      <c r="P20" s="75"/>
      <c r="Q20" s="75"/>
      <c r="R20" s="64"/>
      <c r="S20" s="64"/>
      <c r="T20" s="75"/>
      <c r="U20" s="77"/>
      <c r="V20" s="43"/>
      <c r="W20" s="64"/>
      <c r="X20" s="64"/>
      <c r="Y20" s="64"/>
      <c r="Z20" s="77"/>
      <c r="AA20" s="10"/>
      <c r="AB20" s="64"/>
      <c r="AC20" s="77"/>
      <c r="AD20" s="10"/>
      <c r="AE20" s="10"/>
      <c r="AF20" s="10"/>
      <c r="AG20" s="3"/>
      <c r="AH20" s="3"/>
      <c r="AI20" s="3"/>
      <c r="AJ20" s="3"/>
      <c r="AK20" s="3"/>
      <c r="AL20" s="3"/>
      <c r="AM20" s="3"/>
      <c r="AN20" s="3"/>
      <c r="AO20" s="3"/>
      <c r="AP20" s="3"/>
      <c r="AQ20" s="3"/>
      <c r="AR20" s="3"/>
      <c r="AS20" s="3"/>
      <c r="AT20" s="3"/>
      <c r="AU20" s="3"/>
      <c r="AV20" s="3"/>
      <c r="AW20" s="3"/>
    </row>
    <row r="21" spans="1:49" ht="409.5" customHeight="1" x14ac:dyDescent="0.3">
      <c r="A21" s="53">
        <v>2</v>
      </c>
      <c r="B21" s="54" t="s">
        <v>81</v>
      </c>
      <c r="C21" s="54" t="s">
        <v>82</v>
      </c>
      <c r="D21" s="54" t="s">
        <v>83</v>
      </c>
      <c r="E21" s="54" t="s">
        <v>84</v>
      </c>
      <c r="F21" s="55" t="s">
        <v>54</v>
      </c>
      <c r="G21" s="55" t="s">
        <v>55</v>
      </c>
      <c r="H21" s="55"/>
      <c r="I21" s="55" t="e">
        <v>#N/A</v>
      </c>
      <c r="J21" s="54" t="s">
        <v>85</v>
      </c>
      <c r="K21" s="56"/>
      <c r="L21" s="56"/>
      <c r="M21" s="56"/>
      <c r="N21" s="56"/>
      <c r="O21" s="56"/>
      <c r="P21" s="56"/>
      <c r="Q21" s="56"/>
      <c r="R21" s="56"/>
      <c r="S21" s="56"/>
      <c r="T21" s="56"/>
      <c r="U21" s="56"/>
      <c r="V21" s="57"/>
      <c r="W21" s="58">
        <v>46272</v>
      </c>
      <c r="X21" s="59" t="s">
        <v>86</v>
      </c>
      <c r="Y21" s="59" t="s">
        <v>87</v>
      </c>
      <c r="Z21" s="59" t="s">
        <v>88</v>
      </c>
      <c r="AA21" s="57"/>
      <c r="AB21" s="60" t="s">
        <v>89</v>
      </c>
      <c r="AC21" s="61"/>
      <c r="AD21" s="3"/>
      <c r="AE21" s="3"/>
      <c r="AF21" s="3"/>
      <c r="AG21" s="3"/>
      <c r="AH21" s="3"/>
      <c r="AI21" s="3"/>
      <c r="AJ21" s="3"/>
      <c r="AK21" s="3"/>
      <c r="AL21" s="3"/>
      <c r="AM21" s="3"/>
      <c r="AN21" s="3"/>
      <c r="AO21" s="3"/>
      <c r="AP21" s="3"/>
      <c r="AQ21" s="3"/>
      <c r="AR21" s="3"/>
      <c r="AS21" s="3"/>
      <c r="AT21" s="3"/>
      <c r="AU21" s="3"/>
      <c r="AV21" s="3"/>
      <c r="AW21" s="3"/>
    </row>
    <row r="22" spans="1:49" ht="60.75" customHeight="1" x14ac:dyDescent="0.3">
      <c r="A22" s="4"/>
      <c r="B22" s="62"/>
      <c r="C22" s="4"/>
      <c r="D22" s="4"/>
      <c r="E22" s="4"/>
      <c r="F22" s="4"/>
      <c r="G22" s="4"/>
      <c r="H22" s="4"/>
      <c r="I22" s="4"/>
      <c r="J22" s="4"/>
      <c r="K22" s="4"/>
      <c r="L22" s="4"/>
      <c r="M22" s="4"/>
      <c r="N22" s="4"/>
      <c r="O22" s="4"/>
      <c r="P22" s="4"/>
      <c r="Q22" s="4"/>
      <c r="R22" s="4"/>
      <c r="S22" s="4"/>
      <c r="T22" s="4"/>
      <c r="U22" s="4"/>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row>
    <row r="23" spans="1:49" ht="14.25" customHeight="1" x14ac:dyDescent="0.3">
      <c r="A23" s="4"/>
      <c r="B23" s="4"/>
      <c r="C23" s="4"/>
      <c r="D23" s="4"/>
      <c r="E23" s="4"/>
      <c r="F23" s="4"/>
      <c r="G23" s="4"/>
      <c r="H23" s="4"/>
      <c r="I23" s="4"/>
      <c r="J23" s="4"/>
      <c r="K23" s="4"/>
      <c r="L23" s="4"/>
      <c r="M23" s="4"/>
      <c r="N23" s="4"/>
      <c r="O23" s="4"/>
      <c r="P23" s="4"/>
      <c r="Q23" s="4"/>
      <c r="R23" s="4"/>
      <c r="S23" s="4"/>
      <c r="T23" s="4"/>
      <c r="U23" s="4"/>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row>
    <row r="24" spans="1:49" ht="14.25" customHeight="1" x14ac:dyDescent="0.3">
      <c r="A24" s="4"/>
      <c r="B24" s="4"/>
      <c r="C24" s="4"/>
      <c r="D24" s="4"/>
      <c r="E24" s="4"/>
      <c r="F24" s="4"/>
      <c r="G24" s="4"/>
      <c r="H24" s="4"/>
      <c r="I24" s="4"/>
      <c r="J24" s="4"/>
      <c r="K24" s="4"/>
      <c r="L24" s="4"/>
      <c r="M24" s="4"/>
      <c r="N24" s="4"/>
      <c r="O24" s="4"/>
      <c r="P24" s="4"/>
      <c r="Q24" s="4"/>
      <c r="R24" s="4"/>
      <c r="S24" s="4"/>
      <c r="T24" s="4"/>
      <c r="U24" s="4"/>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row>
    <row r="25" spans="1:49" ht="14.25" customHeight="1" x14ac:dyDescent="0.3">
      <c r="A25" s="4"/>
      <c r="B25" s="4"/>
      <c r="C25" s="4"/>
      <c r="D25" s="4"/>
      <c r="E25" s="4"/>
      <c r="F25" s="4"/>
      <c r="G25" s="4"/>
      <c r="H25" s="4"/>
      <c r="I25" s="4"/>
      <c r="J25" s="4"/>
      <c r="K25" s="4"/>
      <c r="L25" s="4"/>
      <c r="M25" s="4"/>
      <c r="N25" s="4"/>
      <c r="O25" s="4"/>
      <c r="P25" s="4"/>
      <c r="Q25" s="4"/>
      <c r="R25" s="4"/>
      <c r="S25" s="4"/>
      <c r="T25" s="4"/>
      <c r="U25" s="4"/>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row>
    <row r="26" spans="1:49" ht="14.25" customHeight="1" x14ac:dyDescent="0.3">
      <c r="A26" s="4"/>
      <c r="B26" s="4"/>
      <c r="C26" s="4"/>
      <c r="D26" s="4"/>
      <c r="E26" s="4"/>
      <c r="F26" s="4"/>
      <c r="G26" s="4"/>
      <c r="H26" s="4"/>
      <c r="I26" s="4"/>
      <c r="J26" s="4"/>
      <c r="K26" s="4"/>
      <c r="L26" s="4"/>
      <c r="M26" s="4"/>
      <c r="N26" s="4"/>
      <c r="O26" s="4"/>
      <c r="P26" s="4"/>
      <c r="Q26" s="4"/>
      <c r="R26" s="4"/>
      <c r="S26" s="4"/>
      <c r="T26" s="4"/>
      <c r="U26" s="4"/>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row>
    <row r="27" spans="1:49" ht="14.25" customHeight="1" x14ac:dyDescent="0.3">
      <c r="A27" s="4"/>
      <c r="B27" s="4"/>
      <c r="C27" s="4"/>
      <c r="D27" s="4"/>
      <c r="E27" s="4"/>
      <c r="F27" s="4"/>
      <c r="G27" s="4"/>
      <c r="H27" s="4"/>
      <c r="I27" s="4"/>
      <c r="J27" s="4"/>
      <c r="K27" s="4"/>
      <c r="L27" s="4"/>
      <c r="M27" s="4"/>
      <c r="N27" s="4"/>
      <c r="O27" s="4"/>
      <c r="P27" s="4"/>
      <c r="Q27" s="4"/>
      <c r="R27" s="4"/>
      <c r="S27" s="4"/>
      <c r="T27" s="4"/>
      <c r="U27" s="4"/>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row>
    <row r="28" spans="1:49" ht="14.25" customHeight="1" x14ac:dyDescent="0.3">
      <c r="A28" s="4"/>
      <c r="B28" s="4"/>
      <c r="C28" s="4"/>
      <c r="D28" s="4"/>
      <c r="E28" s="4"/>
      <c r="F28" s="4"/>
      <c r="G28" s="4"/>
      <c r="H28" s="4"/>
      <c r="I28" s="4"/>
      <c r="J28" s="4"/>
      <c r="K28" s="4"/>
      <c r="L28" s="4"/>
      <c r="M28" s="4"/>
      <c r="N28" s="4"/>
      <c r="O28" s="4"/>
      <c r="P28" s="4"/>
      <c r="Q28" s="4"/>
      <c r="R28" s="4"/>
      <c r="S28" s="4"/>
      <c r="T28" s="4"/>
      <c r="U28" s="4"/>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row>
    <row r="29" spans="1:49" ht="14.25" customHeight="1" x14ac:dyDescent="0.3">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row>
    <row r="30" spans="1:49" ht="14.25" customHeight="1" x14ac:dyDescent="0.3">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row>
    <row r="31" spans="1:49" ht="14.25" customHeight="1" x14ac:dyDescent="0.3">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row>
    <row r="32" spans="1:49" ht="14.25" customHeight="1" x14ac:dyDescent="0.3">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row>
    <row r="33" spans="1:49" ht="14.25" customHeight="1" x14ac:dyDescent="0.3">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row>
    <row r="34" spans="1:49" ht="14.25" customHeight="1" x14ac:dyDescent="0.3">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row>
    <row r="35" spans="1:49" ht="14.25" customHeight="1" x14ac:dyDescent="0.3">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row>
    <row r="36" spans="1:49" ht="14.25" customHeight="1" x14ac:dyDescent="0.3">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row>
    <row r="37" spans="1:49" ht="14.25" customHeight="1" x14ac:dyDescent="0.3">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row>
    <row r="38" spans="1:49" ht="14.25" customHeight="1" x14ac:dyDescent="0.3">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row>
    <row r="39" spans="1:49" ht="14.25" customHeight="1" x14ac:dyDescent="0.3">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row>
    <row r="40" spans="1:49" ht="14.25" customHeight="1" x14ac:dyDescent="0.3">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row>
    <row r="41" spans="1:49" ht="14.25" customHeight="1" x14ac:dyDescent="0.3">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row>
    <row r="42" spans="1:49" ht="14.25" customHeight="1" x14ac:dyDescent="0.3">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row>
    <row r="43" spans="1:49" ht="14.25" customHeight="1" x14ac:dyDescent="0.3">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row>
    <row r="44" spans="1:49" ht="14.25" customHeight="1" x14ac:dyDescent="0.3">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row>
    <row r="45" spans="1:49" ht="14.25" customHeight="1" x14ac:dyDescent="0.3">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row>
    <row r="46" spans="1:49" ht="14.25" customHeight="1" x14ac:dyDescent="0.3">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row>
    <row r="47" spans="1:49" ht="14.25" customHeight="1" x14ac:dyDescent="0.3">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row>
    <row r="48" spans="1:49" ht="14.25" customHeight="1" x14ac:dyDescent="0.3">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row>
    <row r="49" spans="1:49" ht="14.25" customHeight="1" x14ac:dyDescent="0.3">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row>
    <row r="50" spans="1:49" ht="14.25" customHeight="1" x14ac:dyDescent="0.3">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row>
    <row r="51" spans="1:49" ht="14.25" customHeight="1" x14ac:dyDescent="0.3">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row>
    <row r="52" spans="1:49" ht="14.25" customHeight="1" x14ac:dyDescent="0.3">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row>
    <row r="53" spans="1:49" ht="14.25" customHeight="1" x14ac:dyDescent="0.3">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row>
    <row r="54" spans="1:49" ht="14.25" customHeight="1" x14ac:dyDescent="0.3">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row>
    <row r="55" spans="1:49" ht="14.25" customHeight="1" x14ac:dyDescent="0.3">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row>
    <row r="56" spans="1:49" ht="14.25" customHeight="1" x14ac:dyDescent="0.3">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row>
    <row r="57" spans="1:49" ht="14.25" customHeight="1" x14ac:dyDescent="0.3">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row>
    <row r="58" spans="1:49" ht="14.25" customHeight="1" x14ac:dyDescent="0.3">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row>
    <row r="59" spans="1:49" ht="14.25" customHeight="1" x14ac:dyDescent="0.3">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row>
    <row r="60" spans="1:49" ht="14.25" customHeight="1" x14ac:dyDescent="0.3">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row>
    <row r="61" spans="1:49" ht="14.25" customHeight="1" x14ac:dyDescent="0.3">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row>
    <row r="62" spans="1:49" ht="14.25" customHeight="1" x14ac:dyDescent="0.3">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row>
    <row r="63" spans="1:49" ht="14.25" customHeight="1" x14ac:dyDescent="0.3">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row>
    <row r="64" spans="1:49" ht="14.25" customHeight="1" x14ac:dyDescent="0.3">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row>
    <row r="65" spans="1:49" ht="14.25" customHeight="1" x14ac:dyDescent="0.3">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row>
    <row r="66" spans="1:49" ht="14.25" customHeight="1" x14ac:dyDescent="0.3">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row>
    <row r="67" spans="1:49" ht="14.25" customHeight="1" x14ac:dyDescent="0.3">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row>
    <row r="68" spans="1:49" ht="14.25" customHeight="1" x14ac:dyDescent="0.3">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row>
    <row r="69" spans="1:49" ht="14.25" customHeight="1" x14ac:dyDescent="0.3">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row>
    <row r="70" spans="1:49" ht="14.25" customHeight="1" x14ac:dyDescent="0.3">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row>
    <row r="71" spans="1:49" ht="14.25" customHeight="1" x14ac:dyDescent="0.3">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row>
    <row r="72" spans="1:49" ht="14.25" customHeight="1" x14ac:dyDescent="0.3">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row>
    <row r="73" spans="1:49" ht="14.25" customHeight="1" x14ac:dyDescent="0.3">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row>
    <row r="74" spans="1:49" ht="14.25" customHeight="1" x14ac:dyDescent="0.3">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row>
    <row r="75" spans="1:49" ht="14.25" customHeight="1" x14ac:dyDescent="0.3">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row>
    <row r="76" spans="1:49" ht="14.25" customHeight="1" x14ac:dyDescent="0.3">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row>
    <row r="77" spans="1:49" ht="14.25" customHeight="1" x14ac:dyDescent="0.3">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row>
    <row r="78" spans="1:49" ht="14.25" customHeight="1" x14ac:dyDescent="0.3">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row>
    <row r="79" spans="1:49" ht="14.25" customHeight="1" x14ac:dyDescent="0.3">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row>
    <row r="80" spans="1:49" ht="14.25" customHeight="1" x14ac:dyDescent="0.3">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row>
    <row r="81" spans="1:49" ht="14.25" customHeight="1" x14ac:dyDescent="0.3">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row>
    <row r="82" spans="1:49" ht="14.25" customHeight="1" x14ac:dyDescent="0.3">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row>
    <row r="83" spans="1:49" ht="14.25" customHeight="1" x14ac:dyDescent="0.3">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row>
    <row r="84" spans="1:49" ht="14.25" customHeight="1" x14ac:dyDescent="0.3">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row>
    <row r="85" spans="1:49" ht="14.25" customHeight="1" x14ac:dyDescent="0.3">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row>
    <row r="86" spans="1:49" ht="14.25" customHeight="1" x14ac:dyDescent="0.3">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row>
    <row r="87" spans="1:49" ht="14.25" customHeight="1" x14ac:dyDescent="0.3">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row>
    <row r="88" spans="1:49" ht="14.25" customHeight="1" x14ac:dyDescent="0.3">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row>
    <row r="89" spans="1:49" ht="14.25" customHeight="1" x14ac:dyDescent="0.3">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row>
    <row r="90" spans="1:49" ht="14.25" customHeight="1" x14ac:dyDescent="0.3">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row>
    <row r="91" spans="1:49" ht="14.25" customHeight="1" x14ac:dyDescent="0.3">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row>
    <row r="92" spans="1:49" ht="14.25" customHeight="1" x14ac:dyDescent="0.3">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row>
    <row r="93" spans="1:49" ht="14.25" customHeight="1" x14ac:dyDescent="0.3">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row>
    <row r="94" spans="1:49" ht="14.25" customHeight="1" x14ac:dyDescent="0.3">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row>
    <row r="95" spans="1:49" ht="14.25" customHeight="1" x14ac:dyDescent="0.3">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row>
    <row r="96" spans="1:49" ht="14.25" customHeight="1" x14ac:dyDescent="0.3">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row>
    <row r="97" spans="1:49" ht="14.25" customHeight="1" x14ac:dyDescent="0.3">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row>
    <row r="98" spans="1:49" ht="14.25" customHeight="1" x14ac:dyDescent="0.3">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row>
    <row r="99" spans="1:49" ht="14.25" customHeight="1" x14ac:dyDescent="0.3">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row>
    <row r="100" spans="1:49" ht="14.25" customHeight="1" x14ac:dyDescent="0.3">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row>
    <row r="101" spans="1:49" ht="14.25" customHeight="1" x14ac:dyDescent="0.3">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row>
    <row r="102" spans="1:49" ht="14.25" customHeight="1" x14ac:dyDescent="0.3">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row>
    <row r="103" spans="1:49" ht="14.25" customHeight="1" x14ac:dyDescent="0.3">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row>
    <row r="104" spans="1:49" ht="14.25" customHeight="1" x14ac:dyDescent="0.3">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row>
    <row r="105" spans="1:49" ht="14.25" customHeight="1" x14ac:dyDescent="0.3">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row>
    <row r="106" spans="1:49" ht="14.25" customHeight="1" x14ac:dyDescent="0.3">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row>
    <row r="107" spans="1:49" ht="14.25" customHeight="1" x14ac:dyDescent="0.3">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row>
    <row r="108" spans="1:49" ht="14.25" customHeight="1" x14ac:dyDescent="0.3">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row>
    <row r="109" spans="1:49" ht="14.25" customHeight="1" x14ac:dyDescent="0.3">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row>
    <row r="110" spans="1:49" ht="14.25" customHeight="1" x14ac:dyDescent="0.3">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row>
    <row r="111" spans="1:49" ht="14.25" customHeight="1" x14ac:dyDescent="0.3">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row>
    <row r="112" spans="1:49" ht="14.25" customHeight="1" x14ac:dyDescent="0.3">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row>
    <row r="113" spans="1:49" ht="14.25" customHeight="1" x14ac:dyDescent="0.3">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row>
    <row r="114" spans="1:49" ht="14.25" customHeight="1" x14ac:dyDescent="0.3">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row>
    <row r="115" spans="1:49" ht="14.25" customHeight="1" x14ac:dyDescent="0.3">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row>
    <row r="116" spans="1:49" ht="14.25" customHeight="1" x14ac:dyDescent="0.3">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row>
    <row r="117" spans="1:49" ht="14.25" customHeight="1" x14ac:dyDescent="0.3">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row>
    <row r="118" spans="1:49" ht="14.25" customHeight="1" x14ac:dyDescent="0.3">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row>
    <row r="119" spans="1:49" ht="14.25" customHeight="1" x14ac:dyDescent="0.3">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row>
    <row r="120" spans="1:49" ht="14.25" customHeight="1" x14ac:dyDescent="0.3">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row>
    <row r="121" spans="1:49" ht="14.25" customHeight="1" x14ac:dyDescent="0.3">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row>
    <row r="122" spans="1:49" ht="14.25" customHeight="1" x14ac:dyDescent="0.3">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row>
    <row r="123" spans="1:49" ht="14.25" customHeight="1" x14ac:dyDescent="0.3">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row>
    <row r="124" spans="1:49" ht="14.25" customHeight="1" x14ac:dyDescent="0.3">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row>
    <row r="125" spans="1:49" ht="14.25" customHeight="1" x14ac:dyDescent="0.3">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row>
    <row r="126" spans="1:49" ht="14.25" customHeight="1" x14ac:dyDescent="0.3">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row>
    <row r="127" spans="1:49" ht="14.25" customHeight="1" x14ac:dyDescent="0.3">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row>
    <row r="128" spans="1:49" ht="14.25" customHeight="1" x14ac:dyDescent="0.3">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row>
    <row r="129" spans="1:49" ht="14.25" customHeight="1" x14ac:dyDescent="0.3">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row>
    <row r="130" spans="1:49" ht="14.25" customHeight="1" x14ac:dyDescent="0.3">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row>
    <row r="131" spans="1:49" ht="14.25" customHeight="1" x14ac:dyDescent="0.3">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row>
    <row r="132" spans="1:49" ht="14.25" customHeight="1" x14ac:dyDescent="0.3">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row>
    <row r="133" spans="1:49" ht="14.25" customHeight="1" x14ac:dyDescent="0.3">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row>
    <row r="134" spans="1:49" ht="14.25" customHeight="1" x14ac:dyDescent="0.3">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row>
    <row r="135" spans="1:49" ht="14.25" customHeight="1" x14ac:dyDescent="0.3">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row>
    <row r="136" spans="1:49" ht="14.25" customHeight="1" x14ac:dyDescent="0.3">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row>
    <row r="137" spans="1:49" ht="14.25" customHeight="1" x14ac:dyDescent="0.3">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row>
    <row r="138" spans="1:49" ht="14.25" customHeight="1" x14ac:dyDescent="0.3">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row>
    <row r="139" spans="1:49" ht="14.25" customHeight="1" x14ac:dyDescent="0.3">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row>
    <row r="140" spans="1:49" ht="14.25" customHeight="1" x14ac:dyDescent="0.3">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row>
    <row r="141" spans="1:49" ht="14.25" customHeight="1" x14ac:dyDescent="0.3">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row>
    <row r="142" spans="1:49" ht="14.25" customHeight="1" x14ac:dyDescent="0.3">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row>
    <row r="143" spans="1:49" ht="14.25" customHeight="1" x14ac:dyDescent="0.3">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row>
    <row r="144" spans="1:49" ht="14.25" customHeight="1" x14ac:dyDescent="0.3">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row>
    <row r="145" spans="1:49" ht="14.25" customHeight="1" x14ac:dyDescent="0.3">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row>
    <row r="146" spans="1:49" ht="14.25" customHeight="1" x14ac:dyDescent="0.3">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row>
    <row r="147" spans="1:49" ht="14.25" customHeight="1" x14ac:dyDescent="0.3">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row>
    <row r="148" spans="1:49" ht="14.25" customHeight="1" x14ac:dyDescent="0.3">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row>
    <row r="149" spans="1:49" ht="14.25" customHeight="1" x14ac:dyDescent="0.3">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row>
    <row r="150" spans="1:49" ht="14.25" customHeight="1" x14ac:dyDescent="0.3">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row>
    <row r="151" spans="1:49" ht="14.25" customHeight="1" x14ac:dyDescent="0.3">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row>
    <row r="152" spans="1:49" ht="14.25" customHeight="1" x14ac:dyDescent="0.3">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row>
    <row r="153" spans="1:49" ht="14.25" customHeight="1" x14ac:dyDescent="0.3">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row>
    <row r="154" spans="1:49" ht="14.25" customHeight="1" x14ac:dyDescent="0.3">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row>
    <row r="155" spans="1:49" ht="14.25" customHeight="1" x14ac:dyDescent="0.3">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row>
    <row r="156" spans="1:49" ht="14.25" customHeight="1" x14ac:dyDescent="0.3">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row>
    <row r="157" spans="1:49" ht="14.25" customHeight="1" x14ac:dyDescent="0.3">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row>
    <row r="158" spans="1:49" ht="14.25" customHeight="1" x14ac:dyDescent="0.3">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row>
    <row r="159" spans="1:49" ht="14.25" customHeight="1" x14ac:dyDescent="0.3">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row>
    <row r="160" spans="1:49" ht="14.25" customHeight="1" x14ac:dyDescent="0.3">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row>
    <row r="161" spans="1:49" ht="14.25" customHeight="1" x14ac:dyDescent="0.3">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row>
    <row r="162" spans="1:49" ht="14.25" customHeight="1" x14ac:dyDescent="0.3">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row>
    <row r="163" spans="1:49" ht="14.25" customHeight="1" x14ac:dyDescent="0.3">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row>
    <row r="164" spans="1:49" ht="14.25" customHeight="1" x14ac:dyDescent="0.3">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row>
    <row r="165" spans="1:49" ht="14.25" customHeight="1" x14ac:dyDescent="0.3">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row>
    <row r="166" spans="1:49" ht="14.25" customHeight="1" x14ac:dyDescent="0.3">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row>
    <row r="167" spans="1:49" ht="14.25" customHeight="1" x14ac:dyDescent="0.3">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row>
    <row r="168" spans="1:49" ht="14.25" customHeight="1" x14ac:dyDescent="0.3">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row>
    <row r="169" spans="1:49" ht="14.25" customHeight="1" x14ac:dyDescent="0.3">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row>
    <row r="170" spans="1:49" ht="14.25" customHeight="1" x14ac:dyDescent="0.3">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row>
    <row r="171" spans="1:49" ht="14.25" customHeight="1" x14ac:dyDescent="0.3">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row>
    <row r="172" spans="1:49" ht="14.25" customHeight="1" x14ac:dyDescent="0.3">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row>
    <row r="173" spans="1:49" ht="14.25" customHeight="1" x14ac:dyDescent="0.3">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row>
    <row r="174" spans="1:49" ht="14.25" customHeight="1" x14ac:dyDescent="0.3">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row>
    <row r="175" spans="1:49" ht="14.25" customHeight="1" x14ac:dyDescent="0.3">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row>
    <row r="176" spans="1:49" ht="14.25" customHeight="1" x14ac:dyDescent="0.3">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row>
    <row r="177" spans="1:49" ht="14.25" customHeight="1" x14ac:dyDescent="0.3">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row>
    <row r="178" spans="1:49" ht="14.25" customHeight="1" x14ac:dyDescent="0.3">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row>
    <row r="179" spans="1:49" ht="14.25" customHeight="1" x14ac:dyDescent="0.3">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row>
    <row r="180" spans="1:49" ht="14.25" customHeight="1" x14ac:dyDescent="0.3">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row>
    <row r="181" spans="1:49" ht="14.25" customHeight="1" x14ac:dyDescent="0.3">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row>
    <row r="182" spans="1:49" ht="14.25" customHeight="1" x14ac:dyDescent="0.3">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row>
    <row r="183" spans="1:49" ht="14.25" customHeight="1" x14ac:dyDescent="0.3">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row>
    <row r="184" spans="1:49" ht="14.25" customHeight="1" x14ac:dyDescent="0.3">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row>
    <row r="185" spans="1:49" ht="14.25" customHeight="1" x14ac:dyDescent="0.3">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row>
    <row r="186" spans="1:49" ht="14.25" customHeight="1" x14ac:dyDescent="0.3">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row>
    <row r="187" spans="1:49" ht="14.25" customHeight="1" x14ac:dyDescent="0.3">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row>
    <row r="188" spans="1:49" ht="14.25" customHeight="1" x14ac:dyDescent="0.3">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row>
    <row r="189" spans="1:49" ht="14.25" customHeight="1" x14ac:dyDescent="0.3">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row>
    <row r="190" spans="1:49" ht="14.25" customHeight="1" x14ac:dyDescent="0.3">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row>
    <row r="191" spans="1:49" ht="14.25" customHeight="1" x14ac:dyDescent="0.3">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row>
    <row r="192" spans="1:49" ht="14.25" customHeight="1" x14ac:dyDescent="0.3">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row>
    <row r="193" spans="1:49" ht="14.25" customHeight="1" x14ac:dyDescent="0.3">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row>
    <row r="194" spans="1:49" ht="14.25" customHeight="1" x14ac:dyDescent="0.3">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row>
    <row r="195" spans="1:49" ht="14.25" customHeight="1" x14ac:dyDescent="0.3">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row>
    <row r="196" spans="1:49" ht="14.25" customHeight="1" x14ac:dyDescent="0.3">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row>
    <row r="197" spans="1:49" ht="14.25" customHeight="1" x14ac:dyDescent="0.3">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row>
    <row r="198" spans="1:49" ht="14.25" customHeight="1" x14ac:dyDescent="0.3">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row>
    <row r="199" spans="1:49" ht="14.25" customHeight="1" x14ac:dyDescent="0.3">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row>
    <row r="200" spans="1:49" ht="14.25" customHeight="1" x14ac:dyDescent="0.3">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row>
    <row r="201" spans="1:49" ht="14.25" customHeight="1" x14ac:dyDescent="0.3">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row>
    <row r="202" spans="1:49" ht="14.25" customHeight="1" x14ac:dyDescent="0.3">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row>
    <row r="203" spans="1:49" ht="14.25" customHeight="1" x14ac:dyDescent="0.3">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row>
    <row r="204" spans="1:49" ht="14.25" customHeight="1" x14ac:dyDescent="0.3">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row>
    <row r="205" spans="1:49" ht="14.25" customHeight="1" x14ac:dyDescent="0.3">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row>
    <row r="206" spans="1:49" ht="14.25" customHeight="1" x14ac:dyDescent="0.3">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row>
    <row r="207" spans="1:49" ht="14.25" customHeight="1" x14ac:dyDescent="0.3">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row>
    <row r="208" spans="1:49" ht="14.25" customHeight="1" x14ac:dyDescent="0.3">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row>
    <row r="209" spans="1:49" ht="14.25" customHeight="1" x14ac:dyDescent="0.3">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row>
    <row r="210" spans="1:49" ht="14.25" customHeight="1" x14ac:dyDescent="0.3">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row>
    <row r="211" spans="1:49" ht="14.25" customHeight="1" x14ac:dyDescent="0.3">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row>
    <row r="212" spans="1:49" ht="14.25" customHeight="1" x14ac:dyDescent="0.3">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row>
    <row r="213" spans="1:49" ht="14.25" customHeight="1" x14ac:dyDescent="0.3">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row>
    <row r="214" spans="1:49" ht="14.25" customHeight="1" x14ac:dyDescent="0.3">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row>
    <row r="215" spans="1:49" ht="14.25" customHeight="1" x14ac:dyDescent="0.3">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row>
    <row r="216" spans="1:49" ht="14.25" customHeight="1" x14ac:dyDescent="0.3">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row>
    <row r="217" spans="1:49" ht="14.25" customHeight="1" x14ac:dyDescent="0.3">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row>
    <row r="218" spans="1:49" ht="14.25" customHeight="1" x14ac:dyDescent="0.3">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row>
    <row r="219" spans="1:49" ht="14.25" customHeight="1" x14ac:dyDescent="0.3">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row>
    <row r="220" spans="1:49" ht="14.25" customHeight="1" x14ac:dyDescent="0.3">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row>
    <row r="221" spans="1:49" ht="15.75" customHeight="1" x14ac:dyDescent="0.3">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row>
    <row r="222" spans="1:49" ht="15.75" customHeight="1" x14ac:dyDescent="0.3"/>
    <row r="223" spans="1:49" ht="15.75" customHeight="1" x14ac:dyDescent="0.3"/>
    <row r="224" spans="1:49"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62">
    <mergeCell ref="X14:X20"/>
    <mergeCell ref="Y14:Y20"/>
    <mergeCell ref="Z14:Z20"/>
    <mergeCell ref="AB14:AB20"/>
    <mergeCell ref="AC14:AC20"/>
    <mergeCell ref="G14:G20"/>
    <mergeCell ref="H14:H20"/>
    <mergeCell ref="I14:I20"/>
    <mergeCell ref="J14:J20"/>
    <mergeCell ref="A11:A13"/>
    <mergeCell ref="A14:A20"/>
    <mergeCell ref="B14:B20"/>
    <mergeCell ref="C14:C20"/>
    <mergeCell ref="D14:D20"/>
    <mergeCell ref="E14:E20"/>
    <mergeCell ref="F14:F20"/>
    <mergeCell ref="A1:A3"/>
    <mergeCell ref="A8:A9"/>
    <mergeCell ref="A10:E10"/>
    <mergeCell ref="B11:B13"/>
    <mergeCell ref="C11:C13"/>
    <mergeCell ref="D11:D13"/>
    <mergeCell ref="E11:E13"/>
    <mergeCell ref="T11:U11"/>
    <mergeCell ref="F12:I12"/>
    <mergeCell ref="Q12:Q13"/>
    <mergeCell ref="R12:R13"/>
    <mergeCell ref="T12:T13"/>
    <mergeCell ref="U12:U13"/>
    <mergeCell ref="W14:W20"/>
    <mergeCell ref="N17:N20"/>
    <mergeCell ref="Q17:Q20"/>
    <mergeCell ref="U19:U20"/>
    <mergeCell ref="B1:AA3"/>
    <mergeCell ref="B4:I4"/>
    <mergeCell ref="J4:K7"/>
    <mergeCell ref="L4:O5"/>
    <mergeCell ref="P4:AC7"/>
    <mergeCell ref="B6:I6"/>
    <mergeCell ref="B7:I7"/>
    <mergeCell ref="F10:U10"/>
    <mergeCell ref="W10:Z12"/>
    <mergeCell ref="AB10:AC12"/>
    <mergeCell ref="F11:I11"/>
    <mergeCell ref="J11:R11"/>
    <mergeCell ref="U14:U16"/>
    <mergeCell ref="U17:U18"/>
    <mergeCell ref="O12:O13"/>
    <mergeCell ref="R14:R20"/>
    <mergeCell ref="S14:S20"/>
    <mergeCell ref="T14:T20"/>
    <mergeCell ref="P14:P16"/>
    <mergeCell ref="Q14:Q15"/>
    <mergeCell ref="J12:J13"/>
    <mergeCell ref="K12:K13"/>
    <mergeCell ref="L12:L13"/>
    <mergeCell ref="M12:M13"/>
    <mergeCell ref="N12:N13"/>
    <mergeCell ref="P12:P13"/>
    <mergeCell ref="N14:N16"/>
    <mergeCell ref="O14:O20"/>
    <mergeCell ref="P17:P20"/>
  </mergeCells>
  <conditionalFormatting sqref="I14:I20">
    <cfRule type="cellIs" dxfId="8" priority="1" operator="between">
      <formula>"BAJO"</formula>
      <formula>"BAJO"</formula>
    </cfRule>
    <cfRule type="cellIs" dxfId="7" priority="2" operator="between">
      <formula>"BAJO"</formula>
      <formula>"BAJO"</formula>
    </cfRule>
    <cfRule type="cellIs" dxfId="6" priority="3" operator="between">
      <formula>"LEVE"</formula>
      <formula>"MENOR"</formula>
    </cfRule>
    <cfRule type="containsText" dxfId="5" priority="4" operator="containsText" text="EXTREMO">
      <formula>NOT(ISERROR(SEARCH(("EXTREMO"),(I14))))</formula>
    </cfRule>
    <cfRule type="containsText" dxfId="4" priority="5" operator="containsText" text="ALTO">
      <formula>NOT(ISERROR(SEARCH(("ALTO"),(I14))))</formula>
    </cfRule>
    <cfRule type="containsText" dxfId="3" priority="6" operator="containsText" text="MODERADO">
      <formula>NOT(ISERROR(SEARCH(("MODERADO"),(I14))))</formula>
    </cfRule>
  </conditionalFormatting>
  <conditionalFormatting sqref="T14:T20">
    <cfRule type="containsText" dxfId="2" priority="7" operator="containsText" text="EXTREMO">
      <formula>NOT(ISERROR(SEARCH(("EXTREMO"),(T14))))</formula>
    </cfRule>
    <cfRule type="containsText" dxfId="1" priority="8" operator="containsText" text="ALTO">
      <formula>NOT(ISERROR(SEARCH(("ALTO"),(T14))))</formula>
    </cfRule>
    <cfRule type="containsText" dxfId="0" priority="9" operator="containsText" text="MODERADO">
      <formula>NOT(ISERROR(SEARCH(("MODERADO"),(T14))))</formula>
    </cfRule>
  </conditionalFormatting>
  <dataValidations count="1">
    <dataValidation type="list" allowBlank="1" showErrorMessage="1" sqref="Q14" xr:uid="{00000000-0002-0000-0000-000000000000}">
      <formula1>$AA$17:$AA$19</formula1>
    </dataValidation>
  </dataValidations>
  <pageMargins left="0.70866141732283472" right="0.70866141732283472" top="0.74803149606299213" bottom="0.74803149606299213" header="0" footer="0"/>
  <pageSetup scale="14"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PM01. Gestionar formac y capac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Cuenta Microsoft</dc:creator>
  <cp:lastModifiedBy>Cuenta Microsoft</cp:lastModifiedBy>
  <dcterms:created xsi:type="dcterms:W3CDTF">2026-01-22T21:17:35Z</dcterms:created>
  <dcterms:modified xsi:type="dcterms:W3CDTF">2026-09-15T16:22:19Z</dcterms:modified>
</cp:coreProperties>
</file>