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F9195B73-0FC9-485F-9CDB-A0B6F3527D21}" xr6:coauthVersionLast="47" xr6:coauthVersionMax="47" xr10:uidLastSave="{00000000-0000-0000-0000-000000000000}"/>
  <bookViews>
    <workbookView xWindow="-108" yWindow="-108" windowWidth="23256" windowHeight="12576" xr2:uid="{00000000-000D-0000-FFFF-FFFF00000000}"/>
  </bookViews>
  <sheets>
    <sheet name="RIESGOS " sheetId="1" r:id="rId1"/>
    <sheet name="Datos" sheetId="2" state="hidden" r:id="rId2"/>
    <sheet name="INSTRUCTIVO DE DILIGENCIAMIENT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Rp/LsJPV91zJjt50KYuTKjXR4xGN/VA8FT0autSKGc="/>
    </ext>
  </extLst>
</workbook>
</file>

<file path=xl/calcChain.xml><?xml version="1.0" encoding="utf-8"?>
<calcChain xmlns="http://schemas.openxmlformats.org/spreadsheetml/2006/main">
  <c r="M27" i="1" l="1"/>
  <c r="M26" i="1"/>
  <c r="M25" i="1"/>
  <c r="M24" i="1"/>
  <c r="M23" i="1"/>
  <c r="M22" i="1"/>
  <c r="N21" i="1"/>
  <c r="N24" i="1" s="1"/>
  <c r="P24" i="1" s="1"/>
  <c r="P21" i="1" s="1"/>
  <c r="M21" i="1"/>
  <c r="H21" i="1"/>
  <c r="I21" i="1" s="1"/>
  <c r="M20" i="1"/>
  <c r="M19" i="1"/>
  <c r="M18" i="1"/>
  <c r="M17" i="1"/>
  <c r="M16" i="1"/>
  <c r="M15" i="1"/>
  <c r="N14" i="1"/>
  <c r="N17" i="1" s="1"/>
  <c r="P17" i="1" s="1"/>
  <c r="M14" i="1"/>
  <c r="H14" i="1"/>
  <c r="I14" i="1" s="1"/>
  <c r="P14" i="1" l="1"/>
  <c r="Q24" i="1"/>
  <c r="R21" i="1" s="1"/>
  <c r="S21" i="1" s="1"/>
  <c r="T21" i="1" s="1"/>
  <c r="Q17" i="1"/>
  <c r="R14" i="1" s="1"/>
  <c r="S14" i="1" s="1"/>
  <c r="T14" i="1" s="1"/>
</calcChain>
</file>

<file path=xl/sharedStrings.xml><?xml version="1.0" encoding="utf-8"?>
<sst xmlns="http://schemas.openxmlformats.org/spreadsheetml/2006/main" count="267" uniqueCount="185">
  <si>
    <t>MAPA DE RIESGOS</t>
  </si>
  <si>
    <t xml:space="preserve">Código: </t>
  </si>
  <si>
    <t>PE01-FO-002</t>
  </si>
  <si>
    <t>Versión:</t>
  </si>
  <si>
    <t>Fecha:</t>
  </si>
  <si>
    <t>PROCESO</t>
  </si>
  <si>
    <t>Gestión de adquisiciones, servicios prestados y recursos financieros</t>
  </si>
  <si>
    <t>OBJETIVO DEL PROCESO</t>
  </si>
  <si>
    <t>Garantizar el buen manejo del erario público, a partir de la custodia y administración eficiente de los recursos financieros, de tal forma que permitan satisfacer las necesidades de inversión y funcionamiento requeridas por la Entidad para el cumplimiento de su misión institucional.</t>
  </si>
  <si>
    <t>FORMULACIÓN</t>
  </si>
  <si>
    <r>
      <rPr>
        <b/>
        <sz val="12"/>
        <color theme="1"/>
        <rFont val="Arial"/>
      </rPr>
      <t>1</t>
    </r>
    <r>
      <rPr>
        <b/>
        <vertAlign val="superscript"/>
        <sz val="12"/>
        <color theme="1"/>
        <rFont val="Arial"/>
      </rPr>
      <t>er</t>
    </r>
    <r>
      <rPr>
        <b/>
        <sz val="12"/>
        <color theme="1"/>
        <rFont val="Arial"/>
      </rPr>
      <t xml:space="preserve"> SEGUIMIENTO</t>
    </r>
  </si>
  <si>
    <r>
      <rPr>
        <b/>
        <sz val="12"/>
        <color theme="1"/>
        <rFont val="Arial"/>
      </rPr>
      <t>2</t>
    </r>
    <r>
      <rPr>
        <b/>
        <vertAlign val="superscript"/>
        <sz val="12"/>
        <color theme="1"/>
        <rFont val="Arial"/>
      </rPr>
      <t>do</t>
    </r>
    <r>
      <rPr>
        <b/>
        <sz val="12"/>
        <color theme="1"/>
        <rFont val="Arial"/>
      </rPr>
      <t xml:space="preserve"> SEGUIMIENTO</t>
    </r>
  </si>
  <si>
    <r>
      <rPr>
        <b/>
        <sz val="12"/>
        <color theme="1"/>
        <rFont val="Arial"/>
      </rPr>
      <t>3</t>
    </r>
    <r>
      <rPr>
        <b/>
        <vertAlign val="superscript"/>
        <sz val="12"/>
        <color theme="1"/>
        <rFont val="Arial"/>
      </rPr>
      <t xml:space="preserve">er </t>
    </r>
    <r>
      <rPr>
        <b/>
        <sz val="12"/>
        <color theme="1"/>
        <rFont val="Arial"/>
      </rPr>
      <t>SEGUIMIENTO</t>
    </r>
  </si>
  <si>
    <t>ALCANCE DEL PROCESO</t>
  </si>
  <si>
    <t xml:space="preserve">Inicia con la identificación de las necesidades en las diferentes dependencias y culmina con la consolidación de los estados financieros y el cierre de la vigencia.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</si>
  <si>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</si>
  <si>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</si>
  <si>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</si>
  <si>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</si>
  <si>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</si>
  <si>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</si>
  <si>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</si>
  <si>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</si>
  <si>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</si>
  <si>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</si>
  <si>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</si>
  <si>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</si>
  <si>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</si>
  <si>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</si>
  <si>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</si>
  <si>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</si>
  <si>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</si>
  <si>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</si>
  <si>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</si>
  <si>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</si>
  <si>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</si>
  <si>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</si>
  <si>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</si>
  <si>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</si>
  <si>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</si>
  <si>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</si>
  <si>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</si>
  <si>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</si>
  <si>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</si>
  <si>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</si>
  <si>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</si>
  <si>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</si>
  <si>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</si>
  <si>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</si>
  <si>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Diferencias en el registro de la información presupuestal en dos sistemas de información alternos (GOOBI y BOGDATA).
</t>
  </si>
  <si>
    <t>Errores de digitación en el registro de la información presupuestal en dos sistemas de información alternos (GOOBI y BOGDATA)</t>
  </si>
  <si>
    <t xml:space="preserve">Posibilidad de afectación reputacional por diferencias en la informacion presupuestal en los sistemas de información alternos (GOOBI y BOGDATA) </t>
  </si>
  <si>
    <t xml:space="preserve">1. Afectación reputacional
2. Sanciones disciplinarias y Hallazgos por parte de los entes de control </t>
  </si>
  <si>
    <t>MEDIA</t>
  </si>
  <si>
    <t>LEVE</t>
  </si>
  <si>
    <t>Verificar  semanal y mensualmente, mediante la conciliación entre los aplicativos GOOBI y BOGDATA, el profesional designado procede a generar un reporte de ejecución a una fecha determinada por cada aplicativo, y comparar los valores correspondientes a los CDPS y RPS expedidos, y saldos totales por rubro presupuestal, verificando que no existan diferencias.
Responsable: Subdirector/a y equipo de presupuesto
periodicidad: mensual
propósito: Realizar un control de las posibles diferencias entre las plataformas presupuestales
evidencias: seguimiento realizado
Observaciones y desviaciones:. Si existen diferencias se procede a verificar y realizar las correcciones y aclaraciones que se requieran</t>
  </si>
  <si>
    <t>¿Existe un responsable asignado a la ejecución del control?</t>
  </si>
  <si>
    <t>ASIGNADO</t>
  </si>
  <si>
    <t>FUERTE (Siempre se Ejecuta)</t>
  </si>
  <si>
    <t>DIRECTAMENTE</t>
  </si>
  <si>
    <t>Informar al subdirector/a sobre la situación presentada.</t>
  </si>
  <si>
    <t>Se realizaron conciliaciones periódicas entre los registros presupuestales reportados en GOOBI y BOGDATA, verificando saldos, movimientos y soportes documentales asociados al cierre de vigencia y constitución de reservas.</t>
  </si>
  <si>
    <t>No se materializó el riesgo durante el periodo evaluado; no obstante, se efectuaron validaciones y ajustes preventivos para asegurar la consistencia de la información registrada en ambos sistemas.</t>
  </si>
  <si>
    <t>Se evidenció cumplimiento de los controles establecidos y coherencia entre la información presupuestal reportada en los aplicativos.</t>
  </si>
  <si>
    <t>La segunda línea de defensa verificó la ejecución de las conciliaciones y el seguimiento oportuno a las diferencias identificadas.</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</si>
  <si>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</si>
  <si>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</si>
  <si>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</si>
  <si>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</si>
  <si>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</si>
  <si>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</si>
  <si>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</si>
  <si>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</si>
  <si>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</si>
  <si>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</si>
  <si>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</si>
  <si>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</si>
  <si>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</si>
  <si>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</si>
  <si>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</si>
  <si>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 xml:space="preserve">
 Constitucion de reservas presupuestales y pasivos</t>
  </si>
  <si>
    <t>No se  cumple con la planeación del IPES</t>
  </si>
  <si>
    <t>Posibilidad de afectación reputacional por deficiencias en la ejecución del Plan Anual de Adquisiciones de la Entidad al igual que retrasos por parte de los contratistas y proveedores en la entrega de las cuentas de cobro e incumplimiento por parte de los supervisores de los contratos en la liquidación de los contratos a cargo.</t>
  </si>
  <si>
    <t>1. Castigo presupuestal.
2. Reprocesos en la gestión del presupuesto
3. Sanciones disciplinarias y Hallazgos por parte de los entes de control</t>
  </si>
  <si>
    <t>MAYOR</t>
  </si>
  <si>
    <t xml:space="preserve">Seguimiento mensual a través informes de gestion que permiten generar alertas al cumplimiento del presupuesto de vigencia
Responsable:  Subdirector/a y equipo de presupuesto
periodicidad: mensual
propósito: Realizar seguimiento a la ejecución presupuestal cuando y cuando sea necesario, generar las alertas respectivas.
evidencias: seguimiento realizado
Observaciones y desviaciones: Correso electrónicos con los seguimientos y alertas </t>
  </si>
  <si>
    <t>Se realizó la revisión y conciliación de las reservas presupuestales y pasivos exigibles, verificando el cumplimiento de requisitos técnicos, financieros y documentales conforme a la normatividad vigente.</t>
  </si>
  <si>
    <t>No se presentó materialización del riesgo; se adelantaron revisiones preventivas y validaciones de los compromisos constituidos al cierre de la vigencia.</t>
  </si>
  <si>
    <t>Los controles implementados permitieron garantizar la consistencia y trazabilidad de la información presupuestal y financiera.</t>
  </si>
  <si>
    <t>La segunda línea de defensa evidenció cumplimiento de las actividades de seguimiento y control definidas para el proceso.</t>
  </si>
  <si>
    <t>clave: DATOs</t>
  </si>
  <si>
    <t>CONDICIONES RIESGO INHERENTE</t>
  </si>
  <si>
    <t>NO ASIGNADO</t>
  </si>
  <si>
    <t>MUY BAJA</t>
  </si>
  <si>
    <t>MUY BAJA - LEVE</t>
  </si>
  <si>
    <t>BAJO</t>
  </si>
  <si>
    <t>INADECUADO</t>
  </si>
  <si>
    <t>BAJA</t>
  </si>
  <si>
    <t>MENOR</t>
  </si>
  <si>
    <t>MUY BAJA - MENOR</t>
  </si>
  <si>
    <t>INOPORTUNA</t>
  </si>
  <si>
    <t>MODERADO</t>
  </si>
  <si>
    <t>MUY BAJA - MODERADO</t>
  </si>
  <si>
    <t>DETECTAR</t>
  </si>
  <si>
    <t>NO ES UN CONTROL</t>
  </si>
  <si>
    <t>ALTA</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</si>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</sst>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font>
      <sz val="11"/>
      <color theme="1"/>
      <name val="Calibri"/>
      <scheme val="minor"/>
    </font>
    <font>
      <sz val="12"/>
      <color theme="1"/>
      <name val="Arial"/>
    </font>
    <font>
      <b/>
      <sz val="12"/>
      <color theme="1"/>
      <name val="Arial"/>
    </font>
    <font>
      <sz val="11"/>
      <name val="Calibri"/>
    </font>
    <font>
      <sz val="12"/>
      <color theme="1"/>
      <name val="Calibri"/>
    </font>
    <font>
      <sz val="12"/>
      <color theme="1"/>
      <name val="Times New Roman"/>
    </font>
    <font>
      <b/>
      <sz val="12"/>
      <color theme="1"/>
      <name val="Times New Roman"/>
    </font>
    <font>
      <sz val="12"/>
      <color rgb="FF000000"/>
      <name val="&quot;Times New Roman&quot;"/>
    </font>
    <font>
      <sz val="12"/>
      <color rgb="FF000000"/>
      <name val="Times New Roman"/>
    </font>
    <font>
      <sz val="11"/>
      <color theme="1"/>
      <name val="Calibri"/>
    </font>
    <font>
      <b/>
      <sz val="22"/>
      <color theme="1"/>
      <name val="Calibri"/>
    </font>
    <font>
      <b/>
      <sz val="11"/>
      <color theme="1"/>
      <name val="Times New Roman"/>
    </font>
    <font>
      <b/>
      <vertAlign val="superscript"/>
      <sz val="12"/>
      <color theme="1"/>
      <name val="Arial"/>
    </font>
    <font>
      <b/>
      <sz val="11"/>
      <color theme="1"/>
      <name val="Calibri"/>
    </font>
    <font>
      <b/>
      <sz val="12"/>
      <color theme="1"/>
      <name val="Calibri"/>
    </font>
  </fonts>
  <fills count="8">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s>
  <borders count="8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s>
  <cellStyleXfs count="1">
    <xf numFmtId="0" fontId="0" fillId="0" borderId="0"/>
  </cellStyleXfs>
  <cellXfs count="144">
    <xf numFmtId="0" fontId="0" fillId="0" borderId="0" xfId="0"/>
    <xf numFmtId="0" fontId="2" fillId="0" borderId="4" xfId="0" applyFont="1" applyBorder="1" applyAlignment="1">
      <alignment vertical="center" wrapText="1"/>
    </xf>
    <xf numFmtId="0" fontId="1" fillId="0" borderId="5" xfId="0" applyFont="1" applyBorder="1" applyAlignment="1">
      <alignment horizontal="center" vertical="center"/>
    </xf>
    <xf numFmtId="0" fontId="4" fillId="0" borderId="0" xfId="0" applyFont="1"/>
    <xf numFmtId="0" fontId="1" fillId="0" borderId="0" xfId="0" applyFont="1"/>
    <xf numFmtId="0" fontId="2" fillId="0" borderId="8" xfId="0" applyFont="1" applyBorder="1" applyAlignment="1">
      <alignment vertical="center" wrapText="1"/>
    </xf>
    <xf numFmtId="0" fontId="1" fillId="2" borderId="9" xfId="0" applyFont="1" applyFill="1" applyBorder="1" applyAlignment="1">
      <alignment horizontal="center" vertical="center" wrapText="1"/>
    </xf>
    <xf numFmtId="0" fontId="2" fillId="0" borderId="13" xfId="0" applyFont="1" applyBorder="1" applyAlignment="1">
      <alignment vertical="center" wrapText="1"/>
    </xf>
    <xf numFmtId="164" fontId="1" fillId="2" borderId="14" xfId="0" applyNumberFormat="1"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0" borderId="0" xfId="0" applyFont="1"/>
    <xf numFmtId="0" fontId="1" fillId="0" borderId="0" xfId="0" applyFont="1" applyAlignment="1">
      <alignment horizontal="left" vertical="center"/>
    </xf>
    <xf numFmtId="0" fontId="2" fillId="0" borderId="0" xfId="0" applyFont="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xf numFmtId="0" fontId="1" fillId="0" borderId="28" xfId="0" applyFont="1" applyBorder="1"/>
    <xf numFmtId="0" fontId="2" fillId="2" borderId="29" xfId="0" applyFont="1" applyFill="1" applyBorder="1" applyAlignment="1">
      <alignment horizontal="center" vertical="center"/>
    </xf>
    <xf numFmtId="0" fontId="6" fillId="2" borderId="29" xfId="0" applyFont="1" applyFill="1" applyBorder="1" applyAlignment="1">
      <alignment horizontal="center" vertical="center"/>
    </xf>
    <xf numFmtId="164" fontId="6" fillId="2" borderId="29" xfId="0" applyNumberFormat="1" applyFont="1" applyFill="1" applyBorder="1" applyAlignment="1">
      <alignment horizontal="center" vertical="center"/>
    </xf>
    <xf numFmtId="0" fontId="2" fillId="2" borderId="30" xfId="0" applyFont="1" applyFill="1" applyBorder="1" applyAlignment="1">
      <alignment horizontal="center" vertical="center"/>
    </xf>
    <xf numFmtId="0" fontId="6" fillId="2" borderId="31" xfId="0" applyFont="1" applyFill="1" applyBorder="1" applyAlignment="1">
      <alignment horizontal="center" vertical="center"/>
    </xf>
    <xf numFmtId="164" fontId="6" fillId="2" borderId="31" xfId="0" applyNumberFormat="1" applyFont="1" applyFill="1" applyBorder="1" applyAlignment="1">
      <alignment horizontal="center" vertical="center"/>
    </xf>
    <xf numFmtId="0" fontId="6" fillId="2" borderId="32" xfId="0" applyFont="1" applyFill="1" applyBorder="1" applyAlignment="1">
      <alignment horizontal="center" vertical="center"/>
    </xf>
    <xf numFmtId="0" fontId="6" fillId="0" borderId="0" xfId="0" applyFont="1" applyAlignment="1">
      <alignment horizontal="center"/>
    </xf>
    <xf numFmtId="0" fontId="2" fillId="0" borderId="40" xfId="0" applyFont="1" applyBorder="1" applyAlignment="1">
      <alignment horizontal="center"/>
    </xf>
    <xf numFmtId="0" fontId="6" fillId="0" borderId="0" xfId="0" applyFont="1"/>
    <xf numFmtId="0" fontId="2" fillId="3" borderId="46" xfId="0" applyFont="1" applyFill="1" applyBorder="1" applyAlignment="1">
      <alignment horizontal="center" vertical="center" wrapText="1"/>
    </xf>
    <xf numFmtId="0" fontId="6" fillId="0" borderId="0" xfId="0" applyFont="1" applyAlignment="1">
      <alignment horizontal="center" vertical="center" wrapText="1"/>
    </xf>
    <xf numFmtId="0" fontId="2" fillId="3" borderId="49" xfId="0"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5" borderId="56" xfId="0" applyFont="1" applyFill="1" applyBorder="1" applyAlignment="1">
      <alignment horizontal="center" vertical="center" wrapText="1"/>
    </xf>
    <xf numFmtId="0" fontId="6" fillId="5" borderId="55" xfId="0" applyFont="1" applyFill="1" applyBorder="1" applyAlignment="1">
      <alignment horizontal="center" vertical="center" wrapText="1"/>
    </xf>
    <xf numFmtId="0" fontId="1" fillId="0" borderId="60" xfId="0" applyFont="1" applyBorder="1" applyAlignment="1">
      <alignment horizontal="left" vertical="top" wrapText="1"/>
    </xf>
    <xf numFmtId="0" fontId="2" fillId="0" borderId="61" xfId="0" applyFont="1" applyBorder="1" applyAlignment="1">
      <alignment horizontal="center" vertical="center" wrapText="1"/>
    </xf>
    <xf numFmtId="1" fontId="1" fillId="0" borderId="61" xfId="0" applyNumberFormat="1" applyFont="1" applyBorder="1" applyAlignment="1">
      <alignment horizontal="center" vertical="center"/>
    </xf>
    <xf numFmtId="0" fontId="5" fillId="0" borderId="0" xfId="0" applyFont="1" applyAlignment="1">
      <alignment horizontal="center"/>
    </xf>
    <xf numFmtId="0" fontId="1" fillId="0" borderId="64" xfId="0" applyFont="1" applyBorder="1" applyAlignment="1">
      <alignment horizontal="left" vertical="top" wrapText="1"/>
    </xf>
    <xf numFmtId="0" fontId="2" fillId="0" borderId="65" xfId="0" applyFont="1" applyBorder="1" applyAlignment="1">
      <alignment horizontal="center" vertical="center" wrapText="1"/>
    </xf>
    <xf numFmtId="1" fontId="1" fillId="0" borderId="65" xfId="0" applyNumberFormat="1" applyFont="1" applyBorder="1" applyAlignment="1">
      <alignment horizontal="center" vertical="center"/>
    </xf>
    <xf numFmtId="0" fontId="1" fillId="0" borderId="0" xfId="0" applyFont="1" applyAlignment="1">
      <alignment vertical="top" wrapText="1"/>
    </xf>
    <xf numFmtId="0" fontId="1" fillId="7" borderId="25" xfId="0" applyFont="1" applyFill="1" applyBorder="1" applyAlignment="1">
      <alignment horizontal="center" vertical="center" wrapText="1"/>
    </xf>
    <xf numFmtId="0" fontId="6" fillId="0" borderId="0" xfId="0" applyFont="1" applyAlignment="1">
      <alignment horizontal="left" vertical="center" wrapText="1"/>
    </xf>
    <xf numFmtId="0" fontId="1" fillId="0" borderId="70" xfId="0" applyFont="1" applyBorder="1" applyAlignment="1">
      <alignment horizontal="left" vertical="top" wrapText="1"/>
    </xf>
    <xf numFmtId="0" fontId="2" fillId="0" borderId="71" xfId="0" applyFont="1" applyBorder="1" applyAlignment="1">
      <alignment horizontal="center" vertical="center" wrapText="1"/>
    </xf>
    <xf numFmtId="1" fontId="1" fillId="0" borderId="71" xfId="0" applyNumberFormat="1" applyFont="1" applyBorder="1" applyAlignment="1">
      <alignment horizontal="center" vertical="center"/>
    </xf>
    <xf numFmtId="0" fontId="9" fillId="0" borderId="0" xfId="0" applyFont="1"/>
    <xf numFmtId="0" fontId="5" fillId="0" borderId="60" xfId="0" applyFont="1" applyBorder="1" applyAlignment="1">
      <alignment horizontal="left" vertical="top" wrapText="1"/>
    </xf>
    <xf numFmtId="0" fontId="5" fillId="0" borderId="64" xfId="0" applyFont="1" applyBorder="1" applyAlignment="1">
      <alignment horizontal="left" vertical="top" wrapText="1"/>
    </xf>
    <xf numFmtId="0" fontId="5" fillId="0" borderId="0" xfId="0" applyFont="1" applyAlignment="1">
      <alignment vertical="top" wrapText="1"/>
    </xf>
    <xf numFmtId="0" fontId="9" fillId="0" borderId="0" xfId="0" applyFont="1" applyAlignment="1">
      <alignment wrapText="1"/>
    </xf>
    <xf numFmtId="0" fontId="5" fillId="0" borderId="74" xfId="0" applyFont="1" applyBorder="1" applyAlignment="1">
      <alignment horizontal="left" vertical="top" wrapText="1"/>
    </xf>
    <xf numFmtId="0" fontId="11" fillId="0" borderId="8" xfId="0" applyFont="1" applyBorder="1" applyAlignment="1">
      <alignment vertical="center" wrapText="1"/>
    </xf>
    <xf numFmtId="0" fontId="11" fillId="0" borderId="57" xfId="0" applyFont="1" applyBorder="1" applyAlignment="1">
      <alignment vertical="center" wrapText="1"/>
    </xf>
    <xf numFmtId="0" fontId="11" fillId="0" borderId="84" xfId="0" applyFont="1" applyBorder="1" applyAlignment="1">
      <alignment vertical="center" wrapText="1"/>
    </xf>
    <xf numFmtId="0" fontId="9" fillId="0" borderId="0" xfId="0" applyFont="1" applyAlignment="1">
      <alignment vertical="center"/>
    </xf>
    <xf numFmtId="0" fontId="4" fillId="0" borderId="0" xfId="0" applyFont="1" applyAlignment="1">
      <alignment vertical="top"/>
    </xf>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2" fillId="0" borderId="16"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2" fillId="0" borderId="22" xfId="0" applyFont="1" applyBorder="1" applyAlignment="1">
      <alignment horizontal="center" vertical="center" wrapText="1"/>
    </xf>
    <xf numFmtId="0" fontId="3" fillId="0" borderId="23" xfId="0" applyFont="1" applyBorder="1"/>
    <xf numFmtId="0" fontId="2" fillId="3" borderId="44" xfId="0" applyFont="1" applyFill="1" applyBorder="1" applyAlignment="1">
      <alignment horizontal="center" vertical="center" wrapText="1"/>
    </xf>
    <xf numFmtId="0" fontId="3" fillId="0" borderId="52" xfId="0" applyFont="1" applyBorder="1"/>
    <xf numFmtId="0" fontId="2" fillId="3" borderId="45"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3" fillId="0" borderId="33" xfId="0" applyFont="1" applyBorder="1"/>
    <xf numFmtId="0" fontId="2"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6"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2"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1" fontId="2" fillId="0" borderId="62" xfId="0" applyNumberFormat="1" applyFont="1" applyBorder="1" applyAlignment="1">
      <alignment horizontal="center" vertical="center" wrapText="1"/>
    </xf>
    <xf numFmtId="0" fontId="3" fillId="0" borderId="66" xfId="0" applyFont="1" applyBorder="1"/>
    <xf numFmtId="0" fontId="2" fillId="0" borderId="44" xfId="0" applyFont="1" applyBorder="1" applyAlignment="1">
      <alignment horizontal="center" vertical="center" wrapText="1"/>
    </xf>
    <xf numFmtId="0" fontId="3" fillId="0" borderId="59" xfId="0" applyFont="1" applyBorder="1"/>
    <xf numFmtId="0" fontId="3" fillId="0" borderId="69" xfId="0" applyFont="1" applyBorder="1"/>
    <xf numFmtId="0" fontId="2" fillId="0" borderId="68" xfId="0" applyFont="1" applyBorder="1" applyAlignment="1">
      <alignment horizontal="center" vertical="center" wrapText="1"/>
    </xf>
    <xf numFmtId="0" fontId="3" fillId="0" borderId="72" xfId="0" applyFont="1" applyBorder="1"/>
    <xf numFmtId="0" fontId="2"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2" fillId="2" borderId="44" xfId="0" applyFont="1" applyFill="1" applyBorder="1" applyAlignment="1">
      <alignment horizontal="center" vertical="center"/>
    </xf>
    <xf numFmtId="0" fontId="2" fillId="0" borderId="59" xfId="0" applyFont="1" applyBorder="1" applyAlignment="1">
      <alignment horizontal="center" vertical="center" wrapText="1"/>
    </xf>
    <xf numFmtId="0" fontId="2" fillId="2" borderId="45" xfId="0" applyFont="1" applyFill="1" applyBorder="1" applyAlignment="1">
      <alignment horizontal="center" vertical="center"/>
    </xf>
    <xf numFmtId="0" fontId="1" fillId="0" borderId="58" xfId="0" applyFont="1" applyBorder="1" applyAlignment="1">
      <alignment horizontal="left" vertical="center" wrapText="1"/>
    </xf>
    <xf numFmtId="0" fontId="2"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44" xfId="0" applyFont="1" applyBorder="1" applyAlignment="1">
      <alignment horizontal="left" vertical="center" wrapText="1"/>
    </xf>
    <xf numFmtId="0" fontId="1" fillId="0" borderId="63" xfId="0" applyFont="1" applyBorder="1" applyAlignment="1">
      <alignment horizontal="center" vertical="center"/>
    </xf>
    <xf numFmtId="0" fontId="3" fillId="0" borderId="73" xfId="0" applyFont="1" applyBorder="1"/>
    <xf numFmtId="0" fontId="1" fillId="0" borderId="63" xfId="0" applyFont="1" applyBorder="1" applyAlignment="1">
      <alignment horizontal="left" vertical="center" wrapText="1"/>
    </xf>
    <xf numFmtId="0" fontId="3" fillId="0" borderId="67" xfId="0" applyFont="1" applyBorder="1"/>
    <xf numFmtId="164" fontId="5" fillId="0" borderId="59" xfId="0" applyNumberFormat="1" applyFont="1" applyBorder="1" applyAlignment="1">
      <alignment horizontal="center" vertical="center" wrapText="1"/>
    </xf>
    <xf numFmtId="0" fontId="8" fillId="0" borderId="44" xfId="0" applyFont="1" applyBorder="1" applyAlignment="1">
      <alignment horizontal="center" vertical="center" wrapText="1"/>
    </xf>
    <xf numFmtId="0" fontId="2"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0" fontId="2" fillId="0" borderId="39" xfId="0" applyFont="1" applyBorder="1" applyAlignment="1">
      <alignment horizontal="center"/>
    </xf>
    <xf numFmtId="0" fontId="3" fillId="0" borderId="40" xfId="0" applyFont="1" applyBorder="1"/>
    <xf numFmtId="0" fontId="3" fillId="0" borderId="27" xfId="0" applyFont="1" applyBorder="1"/>
    <xf numFmtId="0" fontId="2" fillId="0" borderId="28" xfId="0" applyFont="1" applyBorder="1" applyAlignment="1">
      <alignment horizontal="center"/>
    </xf>
    <xf numFmtId="0" fontId="2" fillId="3" borderId="43" xfId="0" applyFont="1" applyFill="1" applyBorder="1" applyAlignment="1">
      <alignment horizontal="center" vertical="center" wrapText="1"/>
    </xf>
    <xf numFmtId="0" fontId="3" fillId="0" borderId="51" xfId="0" applyFont="1" applyBorder="1"/>
    <xf numFmtId="0" fontId="2" fillId="3" borderId="44" xfId="0" applyFont="1" applyFill="1" applyBorder="1" applyAlignment="1">
      <alignment horizontal="center" vertical="center"/>
    </xf>
    <xf numFmtId="164" fontId="7" fillId="0" borderId="44" xfId="0" applyNumberFormat="1" applyFont="1" applyBorder="1" applyAlignment="1">
      <alignment horizontal="center"/>
    </xf>
    <xf numFmtId="0" fontId="5" fillId="0" borderId="63" xfId="0" applyFont="1" applyBorder="1" applyAlignment="1">
      <alignment horizontal="center" vertical="center" wrapText="1"/>
    </xf>
    <xf numFmtId="0" fontId="10" fillId="3" borderId="75" xfId="0" applyFont="1" applyFill="1" applyBorder="1" applyAlignment="1">
      <alignment horizontal="center" wrapText="1"/>
    </xf>
    <xf numFmtId="0" fontId="3" fillId="0" borderId="76" xfId="0" applyFont="1" applyBorder="1"/>
    <xf numFmtId="0" fontId="3" fillId="0" borderId="77" xfId="0" applyFont="1" applyBorder="1"/>
    <xf numFmtId="0" fontId="4" fillId="0" borderId="28" xfId="0" applyFont="1" applyBorder="1" applyAlignment="1">
      <alignment horizontal="left" vertical="center" wrapText="1"/>
    </xf>
    <xf numFmtId="0" fontId="3" fillId="0" borderId="78" xfId="0" applyFont="1" applyBorder="1"/>
    <xf numFmtId="0" fontId="4"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4" fillId="0" borderId="28" xfId="0" applyFont="1" applyBorder="1" applyAlignment="1">
      <alignment horizontal="left" vertical="top" wrapText="1"/>
    </xf>
    <xf numFmtId="0" fontId="5" fillId="0" borderId="28" xfId="0" applyFont="1" applyBorder="1" applyAlignment="1">
      <alignment horizontal="left" vertical="center"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 min="33" max="49" width="14.44140625" customWidth="1"/>
  </cols>
  <sheetData>
    <row r="1" spans="1:49" ht="20.25" customHeight="1">
      <c r="A1" s="65"/>
      <c r="B1" s="68" t="s">
        <v>0</v>
      </c>
      <c r="C1" s="69"/>
      <c r="D1" s="69"/>
      <c r="E1" s="69"/>
      <c r="F1" s="69"/>
      <c r="G1" s="69"/>
      <c r="H1" s="69"/>
      <c r="I1" s="69"/>
      <c r="J1" s="69"/>
      <c r="K1" s="69"/>
      <c r="L1" s="69"/>
      <c r="M1" s="69"/>
      <c r="N1" s="69"/>
      <c r="O1" s="69"/>
      <c r="P1" s="69"/>
      <c r="Q1" s="69"/>
      <c r="R1" s="69"/>
      <c r="S1" s="69"/>
      <c r="T1" s="69"/>
      <c r="U1" s="69"/>
      <c r="V1" s="69"/>
      <c r="W1" s="69"/>
      <c r="X1" s="69"/>
      <c r="Y1" s="69"/>
      <c r="Z1" s="69"/>
      <c r="AA1" s="70"/>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c r="A2" s="66"/>
      <c r="B2" s="66"/>
      <c r="C2" s="71"/>
      <c r="D2" s="71"/>
      <c r="E2" s="71"/>
      <c r="F2" s="71"/>
      <c r="G2" s="71"/>
      <c r="H2" s="71"/>
      <c r="I2" s="71"/>
      <c r="J2" s="71"/>
      <c r="K2" s="71"/>
      <c r="L2" s="71"/>
      <c r="M2" s="71"/>
      <c r="N2" s="71"/>
      <c r="O2" s="71"/>
      <c r="P2" s="71"/>
      <c r="Q2" s="71"/>
      <c r="R2" s="71"/>
      <c r="S2" s="71"/>
      <c r="T2" s="71"/>
      <c r="U2" s="71"/>
      <c r="V2" s="71"/>
      <c r="W2" s="71"/>
      <c r="X2" s="71"/>
      <c r="Y2" s="71"/>
      <c r="Z2" s="71"/>
      <c r="AA2" s="72"/>
      <c r="AB2" s="5" t="s">
        <v>3</v>
      </c>
      <c r="AC2" s="6">
        <v>8</v>
      </c>
      <c r="AD2" s="3"/>
      <c r="AE2" s="4"/>
      <c r="AF2" s="4"/>
      <c r="AG2" s="4"/>
      <c r="AH2" s="4"/>
      <c r="AI2" s="4"/>
      <c r="AJ2" s="4"/>
      <c r="AK2" s="4"/>
      <c r="AL2" s="4"/>
      <c r="AM2" s="4"/>
      <c r="AN2" s="4"/>
      <c r="AO2" s="4"/>
      <c r="AP2" s="4"/>
      <c r="AQ2" s="4"/>
      <c r="AR2" s="4"/>
      <c r="AS2" s="4"/>
      <c r="AT2" s="4"/>
      <c r="AU2" s="4"/>
      <c r="AV2" s="4"/>
      <c r="AW2" s="4"/>
    </row>
    <row r="3" spans="1:49" ht="55.5" customHeight="1">
      <c r="A3" s="67"/>
      <c r="B3" s="67"/>
      <c r="C3" s="73"/>
      <c r="D3" s="73"/>
      <c r="E3" s="73"/>
      <c r="F3" s="73"/>
      <c r="G3" s="73"/>
      <c r="H3" s="73"/>
      <c r="I3" s="73"/>
      <c r="J3" s="73"/>
      <c r="K3" s="73"/>
      <c r="L3" s="73"/>
      <c r="M3" s="73"/>
      <c r="N3" s="73"/>
      <c r="O3" s="73"/>
      <c r="P3" s="73"/>
      <c r="Q3" s="73"/>
      <c r="R3" s="73"/>
      <c r="S3" s="73"/>
      <c r="T3" s="73"/>
      <c r="U3" s="73"/>
      <c r="V3" s="73"/>
      <c r="W3" s="73"/>
      <c r="X3" s="73"/>
      <c r="Y3" s="73"/>
      <c r="Z3" s="73"/>
      <c r="AA3" s="74"/>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c r="A4" s="9" t="s">
        <v>5</v>
      </c>
      <c r="B4" s="75" t="s">
        <v>6</v>
      </c>
      <c r="C4" s="73"/>
      <c r="D4" s="73"/>
      <c r="E4" s="73"/>
      <c r="F4" s="73"/>
      <c r="G4" s="73"/>
      <c r="H4" s="73"/>
      <c r="I4" s="73"/>
      <c r="J4" s="76"/>
      <c r="K4" s="70"/>
      <c r="L4" s="77"/>
      <c r="M4" s="69"/>
      <c r="N4" s="69"/>
      <c r="O4" s="78"/>
      <c r="P4" s="76"/>
      <c r="Q4" s="69"/>
      <c r="R4" s="69"/>
      <c r="S4" s="69"/>
      <c r="T4" s="69"/>
      <c r="U4" s="69"/>
      <c r="V4" s="69"/>
      <c r="W4" s="69"/>
      <c r="X4" s="69"/>
      <c r="Y4" s="69"/>
      <c r="Z4" s="69"/>
      <c r="AA4" s="69"/>
      <c r="AB4" s="69"/>
      <c r="AC4" s="70"/>
      <c r="AD4" s="10"/>
      <c r="AE4" s="10"/>
      <c r="AF4" s="10"/>
      <c r="AG4" s="3"/>
      <c r="AH4" s="3"/>
      <c r="AI4" s="3"/>
      <c r="AJ4" s="3"/>
      <c r="AK4" s="3"/>
      <c r="AL4" s="3"/>
      <c r="AM4" s="3"/>
      <c r="AN4" s="3"/>
      <c r="AO4" s="3"/>
      <c r="AP4" s="3"/>
      <c r="AQ4" s="3"/>
      <c r="AR4" s="3"/>
      <c r="AS4" s="3"/>
      <c r="AT4" s="3"/>
      <c r="AU4" s="3"/>
      <c r="AV4" s="3"/>
      <c r="AW4" s="3"/>
    </row>
    <row r="5" spans="1:49" ht="27" customHeight="1">
      <c r="A5" s="11"/>
      <c r="B5" s="11"/>
      <c r="C5" s="12"/>
      <c r="D5" s="12"/>
      <c r="E5" s="12"/>
      <c r="F5" s="12"/>
      <c r="G5" s="12"/>
      <c r="H5" s="12"/>
      <c r="I5" s="12"/>
      <c r="J5" s="66"/>
      <c r="K5" s="72"/>
      <c r="L5" s="79"/>
      <c r="M5" s="80"/>
      <c r="N5" s="80"/>
      <c r="O5" s="81"/>
      <c r="P5" s="66"/>
      <c r="Q5" s="71"/>
      <c r="R5" s="71"/>
      <c r="S5" s="71"/>
      <c r="T5" s="71"/>
      <c r="U5" s="71"/>
      <c r="V5" s="71"/>
      <c r="W5" s="71"/>
      <c r="X5" s="71"/>
      <c r="Y5" s="71"/>
      <c r="Z5" s="71"/>
      <c r="AA5" s="71"/>
      <c r="AB5" s="71"/>
      <c r="AC5" s="72"/>
      <c r="AD5" s="10"/>
      <c r="AE5" s="10"/>
      <c r="AF5" s="10"/>
      <c r="AG5" s="3"/>
      <c r="AH5" s="3"/>
      <c r="AI5" s="3"/>
      <c r="AJ5" s="3"/>
      <c r="AK5" s="3"/>
      <c r="AL5" s="3"/>
      <c r="AM5" s="3"/>
      <c r="AN5" s="3"/>
      <c r="AO5" s="3"/>
      <c r="AP5" s="3"/>
      <c r="AQ5" s="3"/>
      <c r="AR5" s="3"/>
      <c r="AS5" s="3"/>
      <c r="AT5" s="3"/>
      <c r="AU5" s="3"/>
      <c r="AV5" s="3"/>
      <c r="AW5" s="3"/>
    </row>
    <row r="6" spans="1:49" ht="59.25" customHeight="1">
      <c r="A6" s="9" t="s">
        <v>7</v>
      </c>
      <c r="B6" s="82" t="s">
        <v>8</v>
      </c>
      <c r="C6" s="83"/>
      <c r="D6" s="83"/>
      <c r="E6" s="83"/>
      <c r="F6" s="83"/>
      <c r="G6" s="83"/>
      <c r="H6" s="83"/>
      <c r="I6" s="83"/>
      <c r="J6" s="66"/>
      <c r="K6" s="72"/>
      <c r="L6" s="13" t="s">
        <v>9</v>
      </c>
      <c r="M6" s="14" t="s">
        <v>10</v>
      </c>
      <c r="N6" s="14" t="s">
        <v>11</v>
      </c>
      <c r="O6" s="15" t="s">
        <v>12</v>
      </c>
      <c r="P6" s="66"/>
      <c r="Q6" s="71"/>
      <c r="R6" s="71"/>
      <c r="S6" s="71"/>
      <c r="T6" s="71"/>
      <c r="U6" s="71"/>
      <c r="V6" s="71"/>
      <c r="W6" s="71"/>
      <c r="X6" s="71"/>
      <c r="Y6" s="71"/>
      <c r="Z6" s="71"/>
      <c r="AA6" s="71"/>
      <c r="AB6" s="71"/>
      <c r="AC6" s="72"/>
      <c r="AD6" s="10"/>
      <c r="AE6" s="10"/>
      <c r="AF6" s="3"/>
      <c r="AG6" s="3"/>
      <c r="AH6" s="3"/>
      <c r="AI6" s="3"/>
      <c r="AJ6" s="3"/>
      <c r="AK6" s="3"/>
      <c r="AL6" s="3"/>
      <c r="AM6" s="3"/>
      <c r="AN6" s="3"/>
      <c r="AO6" s="3"/>
      <c r="AP6" s="3"/>
      <c r="AQ6" s="3"/>
      <c r="AR6" s="3"/>
      <c r="AS6" s="3"/>
      <c r="AT6" s="3"/>
      <c r="AU6" s="3"/>
      <c r="AV6" s="3"/>
      <c r="AW6" s="3"/>
    </row>
    <row r="7" spans="1:49" ht="59.25" customHeight="1">
      <c r="A7" s="9" t="s">
        <v>13</v>
      </c>
      <c r="B7" s="82" t="s">
        <v>14</v>
      </c>
      <c r="C7" s="83"/>
      <c r="D7" s="83"/>
      <c r="E7" s="83"/>
      <c r="F7" s="83"/>
      <c r="G7" s="83"/>
      <c r="H7" s="83"/>
      <c r="I7" s="83"/>
      <c r="J7" s="67"/>
      <c r="K7" s="74"/>
      <c r="L7" s="16"/>
      <c r="M7" s="17" t="s">
        <v>15</v>
      </c>
      <c r="N7" s="18"/>
      <c r="O7" s="19"/>
      <c r="P7" s="67"/>
      <c r="Q7" s="73"/>
      <c r="R7" s="73"/>
      <c r="S7" s="73"/>
      <c r="T7" s="73"/>
      <c r="U7" s="73"/>
      <c r="V7" s="73"/>
      <c r="W7" s="73"/>
      <c r="X7" s="73"/>
      <c r="Y7" s="73"/>
      <c r="Z7" s="73"/>
      <c r="AA7" s="73"/>
      <c r="AB7" s="73"/>
      <c r="AC7" s="74"/>
      <c r="AD7" s="10"/>
      <c r="AE7" s="10"/>
      <c r="AF7" s="3"/>
      <c r="AG7" s="3"/>
      <c r="AH7" s="3"/>
      <c r="AI7" s="3"/>
      <c r="AJ7" s="3"/>
      <c r="AK7" s="3"/>
      <c r="AL7" s="3"/>
      <c r="AM7" s="3"/>
      <c r="AN7" s="3"/>
      <c r="AO7" s="3"/>
      <c r="AP7" s="3"/>
      <c r="AQ7" s="3"/>
      <c r="AR7" s="3"/>
      <c r="AS7" s="3"/>
      <c r="AT7" s="3"/>
      <c r="AU7" s="3"/>
      <c r="AV7" s="3"/>
      <c r="AW7" s="3"/>
    </row>
    <row r="8" spans="1:49" ht="15.75" customHeight="1">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c r="AG8" s="3"/>
      <c r="AH8" s="3"/>
      <c r="AI8" s="3"/>
      <c r="AJ8" s="3"/>
      <c r="AK8" s="3"/>
      <c r="AL8" s="3"/>
      <c r="AM8" s="3"/>
      <c r="AN8" s="3"/>
      <c r="AO8" s="3"/>
      <c r="AP8" s="3"/>
      <c r="AQ8" s="3"/>
      <c r="AR8" s="3"/>
      <c r="AS8" s="3"/>
      <c r="AT8" s="3"/>
      <c r="AU8" s="3"/>
      <c r="AV8" s="3"/>
      <c r="AW8" s="3"/>
    </row>
    <row r="9" spans="1:49" ht="15.75" customHeight="1">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c r="AG9" s="3"/>
      <c r="AH9" s="3"/>
      <c r="AI9" s="3"/>
      <c r="AJ9" s="3"/>
      <c r="AK9" s="3"/>
      <c r="AL9" s="3"/>
      <c r="AM9" s="3"/>
      <c r="AN9" s="3"/>
      <c r="AO9" s="3"/>
      <c r="AP9" s="3"/>
      <c r="AQ9" s="3"/>
      <c r="AR9" s="3"/>
      <c r="AS9" s="3"/>
      <c r="AT9" s="3"/>
      <c r="AU9" s="3"/>
      <c r="AV9" s="3"/>
      <c r="AW9" s="3"/>
    </row>
    <row r="10" spans="1:49" ht="27" customHeight="1">
      <c r="A10" s="87" t="s">
        <v>16</v>
      </c>
      <c r="B10" s="83"/>
      <c r="C10" s="83"/>
      <c r="D10" s="83"/>
      <c r="E10" s="88"/>
      <c r="F10" s="89" t="s">
        <v>17</v>
      </c>
      <c r="G10" s="90"/>
      <c r="H10" s="90"/>
      <c r="I10" s="90"/>
      <c r="J10" s="90"/>
      <c r="K10" s="90"/>
      <c r="L10" s="90"/>
      <c r="M10" s="90"/>
      <c r="N10" s="90"/>
      <c r="O10" s="90"/>
      <c r="P10" s="90"/>
      <c r="Q10" s="90"/>
      <c r="R10" s="90"/>
      <c r="S10" s="90"/>
      <c r="T10" s="90"/>
      <c r="U10" s="91"/>
      <c r="V10" s="27"/>
      <c r="W10" s="92" t="s">
        <v>18</v>
      </c>
      <c r="X10" s="69"/>
      <c r="Y10" s="69"/>
      <c r="Z10" s="70"/>
      <c r="AA10" s="10"/>
      <c r="AB10" s="93" t="s">
        <v>19</v>
      </c>
      <c r="AC10" s="70"/>
      <c r="AD10" s="10"/>
      <c r="AE10" s="10"/>
      <c r="AF10" s="10"/>
      <c r="AG10" s="3"/>
      <c r="AH10" s="3"/>
      <c r="AI10" s="3"/>
      <c r="AJ10" s="3"/>
      <c r="AK10" s="3"/>
      <c r="AL10" s="3"/>
      <c r="AM10" s="3"/>
      <c r="AN10" s="3"/>
      <c r="AO10" s="3"/>
      <c r="AP10" s="3"/>
      <c r="AQ10" s="3"/>
      <c r="AR10" s="3"/>
      <c r="AS10" s="3"/>
      <c r="AT10" s="3"/>
      <c r="AU10" s="3"/>
      <c r="AV10" s="3"/>
      <c r="AW10" s="3"/>
    </row>
    <row r="11" spans="1:49" ht="14.25" customHeight="1">
      <c r="A11" s="94" t="s">
        <v>20</v>
      </c>
      <c r="B11" s="94" t="s">
        <v>21</v>
      </c>
      <c r="C11" s="94" t="s">
        <v>22</v>
      </c>
      <c r="D11" s="94" t="s">
        <v>23</v>
      </c>
      <c r="E11" s="120" t="s">
        <v>24</v>
      </c>
      <c r="F11" s="123" t="s">
        <v>25</v>
      </c>
      <c r="G11" s="124"/>
      <c r="H11" s="124"/>
      <c r="I11" s="125"/>
      <c r="J11" s="126" t="s">
        <v>26</v>
      </c>
      <c r="K11" s="124"/>
      <c r="L11" s="124"/>
      <c r="M11" s="124"/>
      <c r="N11" s="124"/>
      <c r="O11" s="124"/>
      <c r="P11" s="124"/>
      <c r="Q11" s="124"/>
      <c r="R11" s="124"/>
      <c r="S11" s="28"/>
      <c r="T11" s="126" t="s">
        <v>27</v>
      </c>
      <c r="U11" s="124"/>
      <c r="V11" s="27"/>
      <c r="W11" s="66"/>
      <c r="X11" s="71"/>
      <c r="Y11" s="71"/>
      <c r="Z11" s="72"/>
      <c r="AA11" s="10"/>
      <c r="AB11" s="66"/>
      <c r="AC11" s="72"/>
      <c r="AD11" s="29"/>
      <c r="AE11" s="29"/>
      <c r="AF11" s="29"/>
      <c r="AG11" s="3"/>
      <c r="AH11" s="3"/>
      <c r="AI11" s="3"/>
      <c r="AJ11" s="3"/>
      <c r="AK11" s="3"/>
      <c r="AL11" s="3"/>
      <c r="AM11" s="3"/>
      <c r="AN11" s="3"/>
      <c r="AO11" s="3"/>
      <c r="AP11" s="3"/>
      <c r="AQ11" s="3"/>
      <c r="AR11" s="3"/>
      <c r="AS11" s="3"/>
      <c r="AT11" s="3"/>
      <c r="AU11" s="3"/>
      <c r="AV11" s="3"/>
      <c r="AW11" s="3"/>
    </row>
    <row r="12" spans="1:49" ht="32.25" customHeight="1">
      <c r="A12" s="95"/>
      <c r="B12" s="95"/>
      <c r="C12" s="95"/>
      <c r="D12" s="95"/>
      <c r="E12" s="121"/>
      <c r="F12" s="87" t="s">
        <v>28</v>
      </c>
      <c r="G12" s="83"/>
      <c r="H12" s="83"/>
      <c r="I12" s="88"/>
      <c r="J12" s="127" t="s">
        <v>29</v>
      </c>
      <c r="K12" s="129" t="s">
        <v>30</v>
      </c>
      <c r="L12" s="129" t="s">
        <v>31</v>
      </c>
      <c r="M12" s="129" t="s">
        <v>32</v>
      </c>
      <c r="N12" s="84" t="s">
        <v>33</v>
      </c>
      <c r="O12" s="86" t="s">
        <v>34</v>
      </c>
      <c r="P12" s="84" t="s">
        <v>35</v>
      </c>
      <c r="Q12" s="84" t="s">
        <v>36</v>
      </c>
      <c r="R12" s="84" t="s">
        <v>37</v>
      </c>
      <c r="S12" s="30"/>
      <c r="T12" s="86" t="s">
        <v>38</v>
      </c>
      <c r="U12" s="84" t="s">
        <v>39</v>
      </c>
      <c r="V12" s="31"/>
      <c r="W12" s="67"/>
      <c r="X12" s="73"/>
      <c r="Y12" s="73"/>
      <c r="Z12" s="74"/>
      <c r="AA12" s="29"/>
      <c r="AB12" s="67"/>
      <c r="AC12" s="74"/>
      <c r="AD12" s="29"/>
      <c r="AE12" s="10"/>
      <c r="AF12" s="29"/>
      <c r="AG12" s="3"/>
      <c r="AH12" s="3"/>
      <c r="AI12" s="3"/>
      <c r="AJ12" s="3"/>
      <c r="AK12" s="3"/>
      <c r="AL12" s="3"/>
      <c r="AM12" s="3"/>
      <c r="AN12" s="3"/>
      <c r="AO12" s="3"/>
      <c r="AP12" s="3"/>
      <c r="AQ12" s="3"/>
      <c r="AR12" s="3"/>
      <c r="AS12" s="3"/>
      <c r="AT12" s="3"/>
      <c r="AU12" s="3"/>
      <c r="AV12" s="3"/>
      <c r="AW12" s="3"/>
    </row>
    <row r="13" spans="1:49" ht="74.25" customHeight="1">
      <c r="A13" s="96"/>
      <c r="B13" s="96"/>
      <c r="C13" s="96"/>
      <c r="D13" s="96"/>
      <c r="E13" s="122"/>
      <c r="F13" s="9" t="s">
        <v>40</v>
      </c>
      <c r="G13" s="32" t="s">
        <v>41</v>
      </c>
      <c r="H13" s="33"/>
      <c r="I13" s="34" t="s">
        <v>42</v>
      </c>
      <c r="J13" s="128"/>
      <c r="K13" s="85"/>
      <c r="L13" s="85"/>
      <c r="M13" s="85"/>
      <c r="N13" s="85"/>
      <c r="O13" s="85"/>
      <c r="P13" s="85"/>
      <c r="Q13" s="85"/>
      <c r="R13" s="85"/>
      <c r="S13" s="35"/>
      <c r="T13" s="85"/>
      <c r="U13" s="85"/>
      <c r="V13" s="31"/>
      <c r="W13" s="36" t="s">
        <v>43</v>
      </c>
      <c r="X13" s="37" t="s">
        <v>44</v>
      </c>
      <c r="Y13" s="37" t="s">
        <v>45</v>
      </c>
      <c r="Z13" s="38" t="s">
        <v>46</v>
      </c>
      <c r="AA13" s="29"/>
      <c r="AB13" s="39" t="s">
        <v>47</v>
      </c>
      <c r="AC13" s="40" t="s">
        <v>48</v>
      </c>
      <c r="AD13" s="29"/>
      <c r="AE13" s="10"/>
      <c r="AF13" s="29"/>
      <c r="AG13" s="3"/>
      <c r="AH13" s="3"/>
      <c r="AI13" s="3"/>
      <c r="AJ13" s="3"/>
      <c r="AK13" s="3"/>
      <c r="AL13" s="3"/>
      <c r="AM13" s="3"/>
      <c r="AN13" s="3"/>
      <c r="AO13" s="3"/>
      <c r="AP13" s="3"/>
      <c r="AQ13" s="3"/>
      <c r="AR13" s="3"/>
      <c r="AS13" s="3"/>
      <c r="AT13" s="3"/>
      <c r="AU13" s="3"/>
      <c r="AV13" s="3"/>
      <c r="AW13" s="3"/>
    </row>
    <row r="14" spans="1:49" ht="72" customHeight="1">
      <c r="A14" s="111">
        <v>1</v>
      </c>
      <c r="B14" s="112" t="s">
        <v>49</v>
      </c>
      <c r="C14" s="112" t="s">
        <v>50</v>
      </c>
      <c r="D14" s="112" t="s">
        <v>51</v>
      </c>
      <c r="E14" s="112" t="s">
        <v>52</v>
      </c>
      <c r="F14" s="94" t="s">
        <v>53</v>
      </c>
      <c r="G14" s="86" t="s">
        <v>54</v>
      </c>
      <c r="H14" s="108" t="str">
        <f>+CONCATENATE(F14," - ",G14)</f>
        <v>MEDIA - LEVE</v>
      </c>
      <c r="I14" s="109" t="str">
        <f>+VLOOKUP(H14,Datos!D3:E27,2,FALSE)</f>
        <v>MODERADO</v>
      </c>
      <c r="J14" s="110" t="s">
        <v>55</v>
      </c>
      <c r="K14" s="41" t="s">
        <v>56</v>
      </c>
      <c r="L14" s="42" t="s">
        <v>57</v>
      </c>
      <c r="M14" s="43">
        <f>IF(L14="ASIGNADO",15,IF(L14="NO ASIGNADO",0,""))</f>
        <v>15</v>
      </c>
      <c r="N14" s="97">
        <f>SUM(M14:M20)</f>
        <v>100</v>
      </c>
      <c r="O14" s="99" t="s">
        <v>58</v>
      </c>
      <c r="P14" s="106">
        <f>IF(P17="DÉBIL",0,IF(P17="MODERADO",50,IF(P17="FUERTE",100,"")))</f>
        <v>100</v>
      </c>
      <c r="Q14" s="99" t="s">
        <v>59</v>
      </c>
      <c r="R14" s="99" t="str">
        <f>IF(AND(F14="MUY BAJA",Q17=2),"MUY BAJA",IF(AND(F14="BAJA",Q17=2),"MUY BAJA",IF(AND(F14="MEDIA",Q17=2),"MUY BAJA",IF(AND(F14="ALTA",Q17=2),"BAJA",IF(AND(F14="MUY ALTA",Q17=2),"MEDIA",IF(AND(F14="MUY BAJA",Q17=1),"MUY BAJA",IF(AND(F14="BAJA",Q17=1),"MUY BAJA",IF(AND(F14="MEDIA",Q17=1),"BAJA",IF(AND(F14="ALTA",Q17=1),"MEDIA",IF(AND(F14="MUY ALTA",Q17=1),"ALTA",F14))))))))))</f>
        <v>MUY BAJA</v>
      </c>
      <c r="S14" s="99" t="str">
        <f>+CONCATENATE(R14," - ",G14)</f>
        <v>MUY BAJA - LEVE</v>
      </c>
      <c r="T14" s="107" t="str">
        <f>+VLOOKUP(S14,Datos!$D$3:$E$17,2,FALSE)</f>
        <v>BAJO</v>
      </c>
      <c r="U14" s="116" t="s">
        <v>60</v>
      </c>
      <c r="V14" s="44"/>
      <c r="W14" s="130">
        <v>46156</v>
      </c>
      <c r="X14" s="119" t="s">
        <v>61</v>
      </c>
      <c r="Y14" s="119" t="s">
        <v>62</v>
      </c>
      <c r="Z14" s="131" t="s">
        <v>63</v>
      </c>
      <c r="AA14" s="10"/>
      <c r="AB14" s="119" t="s">
        <v>64</v>
      </c>
      <c r="AC14" s="131"/>
      <c r="AD14" s="10"/>
      <c r="AE14" s="10"/>
      <c r="AF14" s="10"/>
      <c r="AG14" s="3"/>
      <c r="AH14" s="3"/>
      <c r="AI14" s="3"/>
      <c r="AJ14" s="3"/>
      <c r="AK14" s="3"/>
      <c r="AL14" s="3"/>
      <c r="AM14" s="3"/>
      <c r="AN14" s="3"/>
      <c r="AO14" s="3"/>
      <c r="AP14" s="3"/>
      <c r="AQ14" s="3"/>
      <c r="AR14" s="3"/>
      <c r="AS14" s="3"/>
      <c r="AT14" s="3"/>
      <c r="AU14" s="3"/>
      <c r="AV14" s="3"/>
      <c r="AW14" s="3"/>
    </row>
    <row r="15" spans="1:49" ht="72" customHeight="1">
      <c r="A15" s="95"/>
      <c r="B15" s="100"/>
      <c r="C15" s="100"/>
      <c r="D15" s="100"/>
      <c r="E15" s="100"/>
      <c r="F15" s="95"/>
      <c r="G15" s="100"/>
      <c r="H15" s="100"/>
      <c r="I15" s="100"/>
      <c r="J15" s="100"/>
      <c r="K15" s="45" t="s">
        <v>65</v>
      </c>
      <c r="L15" s="46" t="s">
        <v>66</v>
      </c>
      <c r="M15" s="47">
        <f>IF(L15="ADECUADO",15,IF(L15="INADECUADO",0,""))</f>
        <v>15</v>
      </c>
      <c r="N15" s="98"/>
      <c r="O15" s="100"/>
      <c r="P15" s="100"/>
      <c r="Q15" s="85"/>
      <c r="R15" s="100"/>
      <c r="S15" s="100"/>
      <c r="T15" s="100"/>
      <c r="U15" s="117"/>
      <c r="V15" s="44"/>
      <c r="W15" s="100"/>
      <c r="X15" s="100"/>
      <c r="Y15" s="100"/>
      <c r="Z15" s="117"/>
      <c r="AA15" s="10"/>
      <c r="AB15" s="100"/>
      <c r="AC15" s="117"/>
      <c r="AD15" s="10"/>
      <c r="AE15" s="10"/>
      <c r="AF15" s="10"/>
      <c r="AG15" s="3"/>
      <c r="AH15" s="3"/>
      <c r="AI15" s="3"/>
      <c r="AJ15" s="3"/>
      <c r="AK15" s="3"/>
      <c r="AL15" s="3"/>
      <c r="AM15" s="3"/>
      <c r="AN15" s="3"/>
      <c r="AO15" s="3"/>
      <c r="AP15" s="3"/>
      <c r="AQ15" s="3"/>
      <c r="AR15" s="3"/>
      <c r="AS15" s="3"/>
      <c r="AT15" s="3"/>
      <c r="AU15" s="3"/>
      <c r="AV15" s="3"/>
      <c r="AW15" s="3"/>
    </row>
    <row r="16" spans="1:49" ht="72" customHeight="1">
      <c r="A16" s="95"/>
      <c r="B16" s="100"/>
      <c r="C16" s="100"/>
      <c r="D16" s="100"/>
      <c r="E16" s="100"/>
      <c r="F16" s="95"/>
      <c r="G16" s="100"/>
      <c r="H16" s="100"/>
      <c r="I16" s="100"/>
      <c r="J16" s="100"/>
      <c r="K16" s="48" t="s">
        <v>67</v>
      </c>
      <c r="L16" s="46" t="s">
        <v>68</v>
      </c>
      <c r="M16" s="47">
        <f>IF(L16="OPORTUNA",15,IF(L16="INOPORTUNA",0,""))</f>
        <v>15</v>
      </c>
      <c r="N16" s="98"/>
      <c r="O16" s="100"/>
      <c r="P16" s="85"/>
      <c r="Q16" s="49" t="s">
        <v>69</v>
      </c>
      <c r="R16" s="100"/>
      <c r="S16" s="100"/>
      <c r="T16" s="100"/>
      <c r="U16" s="117"/>
      <c r="V16" s="44"/>
      <c r="W16" s="100"/>
      <c r="X16" s="100"/>
      <c r="Y16" s="100"/>
      <c r="Z16" s="117"/>
      <c r="AA16" s="10"/>
      <c r="AB16" s="100"/>
      <c r="AC16" s="117"/>
      <c r="AD16" s="10"/>
      <c r="AE16" s="10"/>
      <c r="AF16" s="10"/>
      <c r="AG16" s="3"/>
      <c r="AH16" s="3"/>
      <c r="AI16" s="3"/>
      <c r="AJ16" s="3"/>
      <c r="AK16" s="3"/>
      <c r="AL16" s="3"/>
      <c r="AM16" s="3"/>
      <c r="AN16" s="3"/>
      <c r="AO16" s="3"/>
      <c r="AP16" s="3"/>
      <c r="AQ16" s="3"/>
      <c r="AR16" s="3"/>
      <c r="AS16" s="3"/>
      <c r="AT16" s="3"/>
      <c r="AU16" s="3"/>
      <c r="AV16" s="3"/>
      <c r="AW16" s="3"/>
    </row>
    <row r="17" spans="1:49" ht="96" customHeight="1">
      <c r="A17" s="95"/>
      <c r="B17" s="100"/>
      <c r="C17" s="100"/>
      <c r="D17" s="100"/>
      <c r="E17" s="100"/>
      <c r="F17" s="95"/>
      <c r="G17" s="100"/>
      <c r="H17" s="100"/>
      <c r="I17" s="100"/>
      <c r="J17" s="100"/>
      <c r="K17" s="45" t="s">
        <v>70</v>
      </c>
      <c r="L17" s="46" t="s">
        <v>71</v>
      </c>
      <c r="M17" s="47">
        <f>IF(L17="PREVENIR",15,IF(L17="DETECTAR",10,IF(L17="NO ES UN CONTROL",0,"")))</f>
        <v>15</v>
      </c>
      <c r="N17" s="102" t="str">
        <f>IF(N14&lt;86,"DÉBIL",IF(N14&lt;96,"MODERADO",IF(N14&lt;101,"FUERTE","")))</f>
        <v>FUERTE</v>
      </c>
      <c r="O17" s="100"/>
      <c r="P17" s="104" t="str">
        <f>IF(AND(N17="FUERTE",O14="FUERTE (SIEMPRE SE EJECUTA)"),"FUERTE",IF(OR(N17="DÉBIL",O14="DÉBIL (NO SE EJECUTA)"),"DÉBIL",IF(OR(N17="MODERADO",O14="MODERADO (ALGUNAS VECES)"),"MODERADO")))</f>
        <v>FUERTE</v>
      </c>
      <c r="Q17" s="105">
        <f>IF(AND($P$17="FUERTE",$Q$14="DIRECTAMENTE"),2,IF(AND($P$17="FUERTE",$Q$14="DIRECTAMENTE"),2,IF(AND($P$17="FUERTE",$Q$14="DIRECTAMENTE"),2,IF(AND($P$17="FUERTE",$Q$14="NO DISMINUYE"),0,IF(AND($P$17="MODERADO",$Q$14="DIRECTAMENTE"),1,IF(AND($P$17="MODERADO",$Q$14="DIRECTAMENTE"),1,IF(AND($P$17="MODERADO",$Q$14="DIRECTAMENTE"),1,IF(AND($P$17="MODERADO",$Q$14="NO DISMINUYE"),0,"N/A"))))))))</f>
        <v>2</v>
      </c>
      <c r="R17" s="100"/>
      <c r="S17" s="100"/>
      <c r="T17" s="100"/>
      <c r="U17" s="84" t="s">
        <v>72</v>
      </c>
      <c r="V17" s="50"/>
      <c r="W17" s="100"/>
      <c r="X17" s="100"/>
      <c r="Y17" s="100"/>
      <c r="Z17" s="117"/>
      <c r="AA17" s="10"/>
      <c r="AB17" s="100"/>
      <c r="AC17" s="117"/>
      <c r="AD17" s="10"/>
      <c r="AE17" s="10"/>
      <c r="AF17" s="10"/>
      <c r="AG17" s="3"/>
      <c r="AH17" s="3"/>
      <c r="AI17" s="3"/>
      <c r="AJ17" s="3"/>
      <c r="AK17" s="3"/>
      <c r="AL17" s="3"/>
      <c r="AM17" s="3"/>
      <c r="AN17" s="3"/>
      <c r="AO17" s="3"/>
      <c r="AP17" s="3"/>
      <c r="AQ17" s="3"/>
      <c r="AR17" s="3"/>
      <c r="AS17" s="3"/>
      <c r="AT17" s="3"/>
      <c r="AU17" s="3"/>
      <c r="AV17" s="3"/>
      <c r="AW17" s="3"/>
    </row>
    <row r="18" spans="1:49" ht="72" customHeight="1">
      <c r="A18" s="95"/>
      <c r="B18" s="100"/>
      <c r="C18" s="100"/>
      <c r="D18" s="100"/>
      <c r="E18" s="100"/>
      <c r="F18" s="95"/>
      <c r="G18" s="100"/>
      <c r="H18" s="100"/>
      <c r="I18" s="100"/>
      <c r="J18" s="100"/>
      <c r="K18" s="45" t="s">
        <v>73</v>
      </c>
      <c r="L18" s="46" t="s">
        <v>74</v>
      </c>
      <c r="M18" s="47">
        <f>IF(L18="CONFIABLE",15,IF(L18="NO CONFIABLE",0,""))</f>
        <v>15</v>
      </c>
      <c r="N18" s="98"/>
      <c r="O18" s="100"/>
      <c r="P18" s="100"/>
      <c r="Q18" s="100"/>
      <c r="R18" s="100"/>
      <c r="S18" s="100"/>
      <c r="T18" s="100"/>
      <c r="U18" s="85"/>
      <c r="V18" s="50"/>
      <c r="W18" s="100"/>
      <c r="X18" s="100"/>
      <c r="Y18" s="100"/>
      <c r="Z18" s="117"/>
      <c r="AA18" s="10"/>
      <c r="AB18" s="100"/>
      <c r="AC18" s="117"/>
      <c r="AD18" s="10"/>
      <c r="AE18" s="10"/>
      <c r="AF18" s="10"/>
      <c r="AG18" s="3"/>
      <c r="AH18" s="3"/>
      <c r="AI18" s="3"/>
      <c r="AJ18" s="3"/>
      <c r="AK18" s="3"/>
      <c r="AL18" s="3"/>
      <c r="AM18" s="3"/>
      <c r="AN18" s="3"/>
      <c r="AO18" s="3"/>
      <c r="AP18" s="3"/>
      <c r="AQ18" s="3"/>
      <c r="AR18" s="3"/>
      <c r="AS18" s="3"/>
      <c r="AT18" s="3"/>
      <c r="AU18" s="3"/>
      <c r="AV18" s="3"/>
      <c r="AW18" s="3"/>
    </row>
    <row r="19" spans="1:49" ht="72" customHeight="1">
      <c r="A19" s="95"/>
      <c r="B19" s="100"/>
      <c r="C19" s="100"/>
      <c r="D19" s="100"/>
      <c r="E19" s="100"/>
      <c r="F19" s="95"/>
      <c r="G19" s="100"/>
      <c r="H19" s="100"/>
      <c r="I19" s="100"/>
      <c r="J19" s="100"/>
      <c r="K19" s="45" t="s">
        <v>75</v>
      </c>
      <c r="L19" s="46" t="s">
        <v>76</v>
      </c>
      <c r="M19" s="47">
        <f>IF(L19="SE INVESTIGAN Y RESUELVEN OPORTUNAMENTE",15,IF(L19="NO SE INVESTIGAN,  NI  RESUELVEN OPORTUNAMENTE",0,""))</f>
        <v>15</v>
      </c>
      <c r="N19" s="98"/>
      <c r="O19" s="100"/>
      <c r="P19" s="100"/>
      <c r="Q19" s="100"/>
      <c r="R19" s="100"/>
      <c r="S19" s="100"/>
      <c r="T19" s="100"/>
      <c r="U19" s="114" t="s">
        <v>77</v>
      </c>
      <c r="V19" s="44"/>
      <c r="W19" s="100"/>
      <c r="X19" s="100"/>
      <c r="Y19" s="100"/>
      <c r="Z19" s="117"/>
      <c r="AA19" s="10"/>
      <c r="AB19" s="100"/>
      <c r="AC19" s="117"/>
      <c r="AD19" s="10"/>
      <c r="AE19" s="10"/>
      <c r="AF19" s="10"/>
      <c r="AG19" s="3"/>
      <c r="AH19" s="3"/>
      <c r="AI19" s="3"/>
      <c r="AJ19" s="3"/>
      <c r="AK19" s="3"/>
      <c r="AL19" s="3"/>
      <c r="AM19" s="3"/>
      <c r="AN19" s="3"/>
      <c r="AO19" s="3"/>
      <c r="AP19" s="3"/>
      <c r="AQ19" s="3"/>
      <c r="AR19" s="3"/>
      <c r="AS19" s="3"/>
      <c r="AT19" s="3"/>
      <c r="AU19" s="3"/>
      <c r="AV19" s="3"/>
      <c r="AW19" s="3"/>
    </row>
    <row r="20" spans="1:49" ht="72" customHeight="1">
      <c r="A20" s="96"/>
      <c r="B20" s="101"/>
      <c r="C20" s="101"/>
      <c r="D20" s="101"/>
      <c r="E20" s="101"/>
      <c r="F20" s="96"/>
      <c r="G20" s="101"/>
      <c r="H20" s="101"/>
      <c r="I20" s="101"/>
      <c r="J20" s="101"/>
      <c r="K20" s="51" t="s">
        <v>78</v>
      </c>
      <c r="L20" s="52" t="s">
        <v>79</v>
      </c>
      <c r="M20" s="53">
        <f>IF(L20="COMPLETA",10,IF(L20="INCOMPLETA",5,IF(L20="NO EXISTE",0,"")))</f>
        <v>10</v>
      </c>
      <c r="N20" s="103"/>
      <c r="O20" s="101"/>
      <c r="P20" s="101"/>
      <c r="Q20" s="101"/>
      <c r="R20" s="101"/>
      <c r="S20" s="101"/>
      <c r="T20" s="101"/>
      <c r="U20" s="115"/>
      <c r="V20" s="44"/>
      <c r="W20" s="101"/>
      <c r="X20" s="101"/>
      <c r="Y20" s="101"/>
      <c r="Z20" s="115"/>
      <c r="AA20" s="10"/>
      <c r="AB20" s="101"/>
      <c r="AC20" s="115"/>
      <c r="AD20" s="10"/>
      <c r="AE20" s="10"/>
      <c r="AF20" s="10"/>
      <c r="AG20" s="3"/>
      <c r="AH20" s="3"/>
      <c r="AI20" s="3"/>
      <c r="AJ20" s="3"/>
      <c r="AK20" s="3"/>
      <c r="AL20" s="3"/>
      <c r="AM20" s="3"/>
      <c r="AN20" s="3"/>
      <c r="AO20" s="3"/>
      <c r="AP20" s="3"/>
      <c r="AQ20" s="3"/>
      <c r="AR20" s="3"/>
      <c r="AS20" s="3"/>
      <c r="AT20" s="3"/>
      <c r="AU20" s="3"/>
      <c r="AV20" s="3"/>
      <c r="AW20" s="3"/>
    </row>
    <row r="21" spans="1:49" ht="124.5" customHeight="1">
      <c r="A21" s="111">
        <v>1</v>
      </c>
      <c r="B21" s="112" t="s">
        <v>80</v>
      </c>
      <c r="C21" s="113" t="s">
        <v>81</v>
      </c>
      <c r="D21" s="113" t="s">
        <v>82</v>
      </c>
      <c r="E21" s="113" t="s">
        <v>83</v>
      </c>
      <c r="F21" s="94" t="s">
        <v>53</v>
      </c>
      <c r="G21" s="86" t="s">
        <v>84</v>
      </c>
      <c r="H21" s="108" t="str">
        <f>+CONCATENATE(F21," - ",G21)</f>
        <v>MEDIA - MAYOR</v>
      </c>
      <c r="I21" s="109" t="str">
        <f>+VLOOKUP(H21,Datos!D10:E34,2,FALSE)</f>
        <v>ALTO</v>
      </c>
      <c r="J21" s="113" t="s">
        <v>85</v>
      </c>
      <c r="K21" s="41" t="s">
        <v>56</v>
      </c>
      <c r="L21" s="42" t="s">
        <v>57</v>
      </c>
      <c r="M21" s="43">
        <f>IF(L21="ASIGNADO",15,IF(L21="NO ASIGNADO",0,""))</f>
        <v>15</v>
      </c>
      <c r="N21" s="97">
        <f>SUM(M21:M27)</f>
        <v>100</v>
      </c>
      <c r="O21" s="99" t="s">
        <v>58</v>
      </c>
      <c r="P21" s="106">
        <f>IF(P24="DÉBIL",0,IF(P24="MODERADO",50,IF(P24="FUERTE",100,"")))</f>
        <v>100</v>
      </c>
      <c r="Q21" s="99" t="s">
        <v>59</v>
      </c>
      <c r="R21" s="99" t="str">
        <f>IF(AND(F21="MUY BAJA",Q24=2),"MUY BAJA",IF(AND(F21="BAJA",Q24=2),"MUY BAJA",IF(AND(F21="MEDIA",Q24=2),"MUY BAJA",IF(AND(F21="ALTA",Q24=2),"BAJA",IF(AND(F21="MUY ALTA",Q24=2),"MEDIA",IF(AND(F21="MUY BAJA",Q24=1),"MUY BAJA",IF(AND(F21="BAJA",Q24=1),"MUY BAJA",IF(AND(F21="MEDIA",Q24=1),"BAJA",IF(AND(F21="ALTA",Q24=1),"MEDIA",IF(AND(F21="MUY ALTA",Q24=1),"ALTA",F21))))))))))</f>
        <v>MUY BAJA</v>
      </c>
      <c r="S21" s="99" t="str">
        <f>+CONCATENATE(R21," - ",G21)</f>
        <v>MUY BAJA - MAYOR</v>
      </c>
      <c r="T21" s="107" t="str">
        <f>+VLOOKUP(S21,Datos!$D$3:$E$17,2,FALSE)</f>
        <v>ALTO</v>
      </c>
      <c r="U21" s="116"/>
      <c r="V21" s="44"/>
      <c r="W21" s="118">
        <v>46156</v>
      </c>
      <c r="X21" s="119" t="s">
        <v>86</v>
      </c>
      <c r="Y21" s="119" t="s">
        <v>87</v>
      </c>
      <c r="Z21" s="131" t="s">
        <v>88</v>
      </c>
      <c r="AA21" s="10"/>
      <c r="AB21" s="119" t="s">
        <v>89</v>
      </c>
      <c r="AC21" s="131"/>
      <c r="AD21" s="3"/>
      <c r="AE21" s="3"/>
      <c r="AF21" s="3"/>
      <c r="AG21" s="3"/>
      <c r="AH21" s="3"/>
      <c r="AI21" s="3"/>
      <c r="AJ21" s="3"/>
      <c r="AK21" s="3"/>
      <c r="AL21" s="3"/>
      <c r="AM21" s="3"/>
      <c r="AN21" s="3"/>
      <c r="AO21" s="3"/>
      <c r="AP21" s="3"/>
      <c r="AQ21" s="3"/>
      <c r="AR21" s="3"/>
      <c r="AS21" s="3"/>
      <c r="AT21" s="3"/>
      <c r="AU21" s="3"/>
      <c r="AV21" s="3"/>
      <c r="AW21" s="3"/>
    </row>
    <row r="22" spans="1:49" ht="124.5" customHeight="1">
      <c r="A22" s="95"/>
      <c r="B22" s="100"/>
      <c r="C22" s="100"/>
      <c r="D22" s="100"/>
      <c r="E22" s="100"/>
      <c r="F22" s="95"/>
      <c r="G22" s="100"/>
      <c r="H22" s="100"/>
      <c r="I22" s="100"/>
      <c r="J22" s="100"/>
      <c r="K22" s="45" t="s">
        <v>65</v>
      </c>
      <c r="L22" s="46" t="s">
        <v>66</v>
      </c>
      <c r="M22" s="47">
        <f>IF(L22="ADECUADO",15,IF(L22="INADECUADO",0,""))</f>
        <v>15</v>
      </c>
      <c r="N22" s="98"/>
      <c r="O22" s="100"/>
      <c r="P22" s="100"/>
      <c r="Q22" s="85"/>
      <c r="R22" s="100"/>
      <c r="S22" s="100"/>
      <c r="T22" s="100"/>
      <c r="U22" s="117"/>
      <c r="V22" s="44"/>
      <c r="W22" s="100"/>
      <c r="X22" s="100"/>
      <c r="Y22" s="100"/>
      <c r="Z22" s="117"/>
      <c r="AA22" s="10"/>
      <c r="AB22" s="100"/>
      <c r="AC22" s="117"/>
      <c r="AD22" s="3"/>
      <c r="AE22" s="3"/>
      <c r="AF22" s="3"/>
      <c r="AG22" s="3"/>
      <c r="AH22" s="3"/>
      <c r="AI22" s="3"/>
      <c r="AJ22" s="3"/>
      <c r="AK22" s="3"/>
      <c r="AL22" s="3"/>
      <c r="AM22" s="3"/>
      <c r="AN22" s="3"/>
      <c r="AO22" s="3"/>
      <c r="AP22" s="3"/>
      <c r="AQ22" s="3"/>
      <c r="AR22" s="3"/>
      <c r="AS22" s="3"/>
      <c r="AT22" s="3"/>
      <c r="AU22" s="3"/>
      <c r="AV22" s="3"/>
      <c r="AW22" s="3"/>
    </row>
    <row r="23" spans="1:49" ht="124.5" customHeight="1">
      <c r="A23" s="95"/>
      <c r="B23" s="100"/>
      <c r="C23" s="100"/>
      <c r="D23" s="100"/>
      <c r="E23" s="100"/>
      <c r="F23" s="95"/>
      <c r="G23" s="100"/>
      <c r="H23" s="100"/>
      <c r="I23" s="100"/>
      <c r="J23" s="100"/>
      <c r="K23" s="48" t="s">
        <v>67</v>
      </c>
      <c r="L23" s="46" t="s">
        <v>68</v>
      </c>
      <c r="M23" s="47">
        <f>IF(L23="OPORTUNA",15,IF(L23="INOPORTUNA",0,""))</f>
        <v>15</v>
      </c>
      <c r="N23" s="98"/>
      <c r="O23" s="100"/>
      <c r="P23" s="85"/>
      <c r="Q23" s="49" t="s">
        <v>69</v>
      </c>
      <c r="R23" s="100"/>
      <c r="S23" s="100"/>
      <c r="T23" s="100"/>
      <c r="U23" s="117"/>
      <c r="V23" s="44"/>
      <c r="W23" s="100"/>
      <c r="X23" s="100"/>
      <c r="Y23" s="100"/>
      <c r="Z23" s="117"/>
      <c r="AA23" s="10"/>
      <c r="AB23" s="100"/>
      <c r="AC23" s="117"/>
      <c r="AD23" s="3"/>
      <c r="AE23" s="3"/>
      <c r="AF23" s="3"/>
      <c r="AG23" s="3"/>
      <c r="AH23" s="3"/>
      <c r="AI23" s="3"/>
      <c r="AJ23" s="3"/>
      <c r="AK23" s="3"/>
      <c r="AL23" s="3"/>
      <c r="AM23" s="3"/>
      <c r="AN23" s="3"/>
      <c r="AO23" s="3"/>
      <c r="AP23" s="3"/>
      <c r="AQ23" s="3"/>
      <c r="AR23" s="3"/>
      <c r="AS23" s="3"/>
      <c r="AT23" s="3"/>
      <c r="AU23" s="3"/>
      <c r="AV23" s="3"/>
      <c r="AW23" s="3"/>
    </row>
    <row r="24" spans="1:49" ht="124.5" customHeight="1">
      <c r="A24" s="95"/>
      <c r="B24" s="100"/>
      <c r="C24" s="100"/>
      <c r="D24" s="100"/>
      <c r="E24" s="100"/>
      <c r="F24" s="95"/>
      <c r="G24" s="100"/>
      <c r="H24" s="100"/>
      <c r="I24" s="100"/>
      <c r="J24" s="100"/>
      <c r="K24" s="45" t="s">
        <v>70</v>
      </c>
      <c r="L24" s="46" t="s">
        <v>71</v>
      </c>
      <c r="M24" s="47">
        <f>IF(L24="PREVENIR",15,IF(L24="DETECTAR",10,IF(L24="NO ES UN CONTROL",0,"")))</f>
        <v>15</v>
      </c>
      <c r="N24" s="102" t="str">
        <f>IF(N21&lt;86,"DÉBIL",IF(N21&lt;96,"MODERADO",IF(N21&lt;101,"FUERTE","")))</f>
        <v>FUERTE</v>
      </c>
      <c r="O24" s="100"/>
      <c r="P24" s="104" t="str">
        <f>IF(AND(N24="FUERTE",O21="FUERTE (SIEMPRE SE EJECUTA)"),"FUERTE",IF(OR(N24="DÉBIL",O21="DÉBIL (NO SE EJECUTA)"),"DÉBIL",IF(OR(N24="MODERADO",O21="MODERADO (ALGUNAS VECES)"),"MODERADO")))</f>
        <v>FUERTE</v>
      </c>
      <c r="Q24" s="105">
        <f>IF(AND($P$17="FUERTE",$Q$14="DIRECTAMENTE"),2,IF(AND($P$17="FUERTE",$Q$14="DIRECTAMENTE"),2,IF(AND($P$17="FUERTE",$Q$14="DIRECTAMENTE"),2,IF(AND($P$17="FUERTE",$Q$14="NO DISMINUYE"),0,IF(AND($P$17="MODERADO",$Q$14="DIRECTAMENTE"),1,IF(AND($P$17="MODERADO",$Q$14="DIRECTAMENTE"),1,IF(AND($P$17="MODERADO",$Q$14="DIRECTAMENTE"),1,IF(AND($P$17="MODERADO",$Q$14="NO DISMINUYE"),0,"N/A"))))))))</f>
        <v>2</v>
      </c>
      <c r="R24" s="100"/>
      <c r="S24" s="100"/>
      <c r="T24" s="100"/>
      <c r="U24" s="84" t="s">
        <v>72</v>
      </c>
      <c r="V24" s="50"/>
      <c r="W24" s="100"/>
      <c r="X24" s="100"/>
      <c r="Y24" s="100"/>
      <c r="Z24" s="117"/>
      <c r="AA24" s="10"/>
      <c r="AB24" s="100"/>
      <c r="AC24" s="117"/>
      <c r="AD24" s="3"/>
      <c r="AE24" s="3"/>
      <c r="AF24" s="3"/>
      <c r="AG24" s="3"/>
      <c r="AH24" s="3"/>
      <c r="AI24" s="3"/>
      <c r="AJ24" s="3"/>
      <c r="AK24" s="3"/>
      <c r="AL24" s="3"/>
      <c r="AM24" s="3"/>
      <c r="AN24" s="3"/>
      <c r="AO24" s="3"/>
      <c r="AP24" s="3"/>
      <c r="AQ24" s="3"/>
      <c r="AR24" s="3"/>
      <c r="AS24" s="3"/>
      <c r="AT24" s="3"/>
      <c r="AU24" s="3"/>
      <c r="AV24" s="3"/>
      <c r="AW24" s="3"/>
    </row>
    <row r="25" spans="1:49" ht="124.5" customHeight="1">
      <c r="A25" s="95"/>
      <c r="B25" s="100"/>
      <c r="C25" s="100"/>
      <c r="D25" s="100"/>
      <c r="E25" s="100"/>
      <c r="F25" s="95"/>
      <c r="G25" s="100"/>
      <c r="H25" s="100"/>
      <c r="I25" s="100"/>
      <c r="J25" s="100"/>
      <c r="K25" s="45" t="s">
        <v>73</v>
      </c>
      <c r="L25" s="46" t="s">
        <v>74</v>
      </c>
      <c r="M25" s="47">
        <f>IF(L25="CONFIABLE",15,IF(L25="NO CONFIABLE",0,""))</f>
        <v>15</v>
      </c>
      <c r="N25" s="98"/>
      <c r="O25" s="100"/>
      <c r="P25" s="100"/>
      <c r="Q25" s="100"/>
      <c r="R25" s="100"/>
      <c r="S25" s="100"/>
      <c r="T25" s="100"/>
      <c r="U25" s="85"/>
      <c r="V25" s="50"/>
      <c r="W25" s="100"/>
      <c r="X25" s="100"/>
      <c r="Y25" s="100"/>
      <c r="Z25" s="117"/>
      <c r="AA25" s="10"/>
      <c r="AB25" s="100"/>
      <c r="AC25" s="117"/>
      <c r="AD25" s="3"/>
      <c r="AE25" s="3"/>
      <c r="AF25" s="3"/>
      <c r="AG25" s="3"/>
      <c r="AH25" s="3"/>
      <c r="AI25" s="3"/>
      <c r="AJ25" s="3"/>
      <c r="AK25" s="3"/>
      <c r="AL25" s="3"/>
      <c r="AM25" s="3"/>
      <c r="AN25" s="3"/>
      <c r="AO25" s="3"/>
      <c r="AP25" s="3"/>
      <c r="AQ25" s="3"/>
      <c r="AR25" s="3"/>
      <c r="AS25" s="3"/>
      <c r="AT25" s="3"/>
      <c r="AU25" s="3"/>
      <c r="AV25" s="3"/>
      <c r="AW25" s="3"/>
    </row>
    <row r="26" spans="1:49" ht="124.5" customHeight="1">
      <c r="A26" s="95"/>
      <c r="B26" s="100"/>
      <c r="C26" s="100"/>
      <c r="D26" s="100"/>
      <c r="E26" s="100"/>
      <c r="F26" s="95"/>
      <c r="G26" s="100"/>
      <c r="H26" s="100"/>
      <c r="I26" s="100"/>
      <c r="J26" s="100"/>
      <c r="K26" s="45" t="s">
        <v>75</v>
      </c>
      <c r="L26" s="46" t="s">
        <v>76</v>
      </c>
      <c r="M26" s="47">
        <f>IF(L26="SE INVESTIGAN Y RESUELVEN OPORTUNAMENTE",15,IF(L26="NO SE INVESTIGAN,  NI  RESUELVEN OPORTUNAMENTE",0,""))</f>
        <v>15</v>
      </c>
      <c r="N26" s="98"/>
      <c r="O26" s="100"/>
      <c r="P26" s="100"/>
      <c r="Q26" s="100"/>
      <c r="R26" s="100"/>
      <c r="S26" s="100"/>
      <c r="T26" s="100"/>
      <c r="U26" s="114" t="s">
        <v>77</v>
      </c>
      <c r="V26" s="44"/>
      <c r="W26" s="100"/>
      <c r="X26" s="100"/>
      <c r="Y26" s="100"/>
      <c r="Z26" s="117"/>
      <c r="AA26" s="10"/>
      <c r="AB26" s="100"/>
      <c r="AC26" s="117"/>
      <c r="AD26" s="3"/>
      <c r="AE26" s="3"/>
      <c r="AF26" s="3"/>
      <c r="AG26" s="3"/>
      <c r="AH26" s="3"/>
      <c r="AI26" s="3"/>
      <c r="AJ26" s="3"/>
      <c r="AK26" s="3"/>
      <c r="AL26" s="3"/>
      <c r="AM26" s="3"/>
      <c r="AN26" s="3"/>
      <c r="AO26" s="3"/>
      <c r="AP26" s="3"/>
      <c r="AQ26" s="3"/>
      <c r="AR26" s="3"/>
      <c r="AS26" s="3"/>
      <c r="AT26" s="3"/>
      <c r="AU26" s="3"/>
      <c r="AV26" s="3"/>
      <c r="AW26" s="3"/>
    </row>
    <row r="27" spans="1:49" ht="124.5" customHeight="1">
      <c r="A27" s="96"/>
      <c r="B27" s="101"/>
      <c r="C27" s="101"/>
      <c r="D27" s="101"/>
      <c r="E27" s="101"/>
      <c r="F27" s="96"/>
      <c r="G27" s="101"/>
      <c r="H27" s="101"/>
      <c r="I27" s="101"/>
      <c r="J27" s="101"/>
      <c r="K27" s="51" t="s">
        <v>78</v>
      </c>
      <c r="L27" s="52" t="s">
        <v>79</v>
      </c>
      <c r="M27" s="53">
        <f>IF(L27="COMPLETA",10,IF(L27="INCOMPLETA",5,IF(L27="NO EXISTE",0,"")))</f>
        <v>10</v>
      </c>
      <c r="N27" s="103"/>
      <c r="O27" s="101"/>
      <c r="P27" s="101"/>
      <c r="Q27" s="101"/>
      <c r="R27" s="101"/>
      <c r="S27" s="101"/>
      <c r="T27" s="101"/>
      <c r="U27" s="115"/>
      <c r="V27" s="44"/>
      <c r="W27" s="101"/>
      <c r="X27" s="101"/>
      <c r="Y27" s="101"/>
      <c r="Z27" s="115"/>
      <c r="AA27" s="10"/>
      <c r="AB27" s="101"/>
      <c r="AC27" s="115"/>
      <c r="AD27" s="3"/>
      <c r="AE27" s="3"/>
      <c r="AF27" s="3"/>
      <c r="AG27" s="3"/>
      <c r="AH27" s="3"/>
      <c r="AI27" s="3"/>
      <c r="AJ27" s="3"/>
      <c r="AK27" s="3"/>
      <c r="AL27" s="3"/>
      <c r="AM27" s="3"/>
      <c r="AN27" s="3"/>
      <c r="AO27" s="3"/>
      <c r="AP27" s="3"/>
      <c r="AQ27" s="3"/>
      <c r="AR27" s="3"/>
      <c r="AS27" s="3"/>
      <c r="AT27" s="3"/>
      <c r="AU27" s="3"/>
      <c r="AV27" s="3"/>
      <c r="AW27" s="3"/>
    </row>
    <row r="28" spans="1:49" ht="14.25" customHeight="1">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row>
    <row r="29" spans="1:4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row>
    <row r="30" spans="1:49"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row>
    <row r="31" spans="1:49"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1:49"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row>
    <row r="33" spans="1:49"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row>
    <row r="34" spans="1:49"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row>
    <row r="35" spans="1:49"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1:49"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row>
    <row r="37" spans="1:49"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49"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row>
    <row r="39" spans="1:4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row>
    <row r="40" spans="1:49"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row>
    <row r="41" spans="1:49"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row>
    <row r="42" spans="1:49"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row>
    <row r="43" spans="1:49"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row>
    <row r="44" spans="1:49"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row>
    <row r="45" spans="1:49"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row>
    <row r="46" spans="1:49"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row>
    <row r="47" spans="1:49"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row>
    <row r="48" spans="1:49"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row>
    <row r="49" spans="1: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row>
    <row r="50" spans="1:49"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row>
    <row r="51" spans="1:49"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row>
    <row r="52" spans="1:49"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row>
    <row r="53" spans="1:49"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row>
    <row r="54" spans="1:49"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5" spans="1:49"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row>
    <row r="56" spans="1:49"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row>
    <row r="57" spans="1:49"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row>
    <row r="58" spans="1:49"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row>
    <row r="59" spans="1:4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row>
    <row r="60" spans="1:49"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row>
    <row r="61" spans="1:49"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row>
    <row r="62" spans="1:49"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row>
    <row r="63" spans="1:49"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row>
    <row r="64" spans="1:49"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row>
    <row r="65" spans="1:49"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row>
    <row r="66" spans="1:49"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row>
    <row r="67" spans="1:49"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49"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row>
    <row r="69" spans="1:4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1:49"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1:49"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1:49"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1:49"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1:49"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1:49"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1:49"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1:49"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1:4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1:49"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1:49"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1:49"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1:49"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1:49"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1:49"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1:49"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1:49"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1:49"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1:4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1:49"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1:49"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1:49"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1:49"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1:49"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1:49"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1:49"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1:49"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1:49"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1:4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1:49"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1:49"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49"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1:49"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1:49"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1:49"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1:49"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1:49"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1:49"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1:49"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1:49"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1:49"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1:49"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1:49"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1:4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1:49"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1:49"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1:49"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1:49"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1:49"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1:49"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1:49"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1:49"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1:49"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row>
    <row r="139" spans="1:4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row>
    <row r="140" spans="1:49"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row>
    <row r="141" spans="1:49"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row>
    <row r="142" spans="1:49"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row>
    <row r="143" spans="1:49"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row>
    <row r="144" spans="1:49"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row>
    <row r="145" spans="1:49"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row>
    <row r="146" spans="1:49"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row>
    <row r="147" spans="1:49"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row>
    <row r="148" spans="1:49"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row>
    <row r="149" spans="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row>
    <row r="150" spans="1:49"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row>
    <row r="151" spans="1:49"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row>
    <row r="152" spans="1:49"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row>
    <row r="153" spans="1:49"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row>
    <row r="154" spans="1:49"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row>
    <row r="155" spans="1:49"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row>
    <row r="156" spans="1:49"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row>
    <row r="157" spans="1:49"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row>
    <row r="158" spans="1:49"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row>
    <row r="159" spans="1:4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row>
    <row r="160" spans="1:49"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row>
    <row r="161" spans="1:49"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row>
    <row r="162" spans="1:49"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row>
    <row r="163" spans="1:49"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row>
    <row r="164" spans="1:49"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row>
    <row r="165" spans="1:49"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row>
    <row r="166" spans="1:49"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row>
    <row r="167" spans="1:49"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row>
    <row r="168" spans="1:49"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row>
    <row r="169" spans="1:4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row>
    <row r="170" spans="1:49"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row>
    <row r="171" spans="1:49"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row>
    <row r="172" spans="1:49"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row>
    <row r="173" spans="1:49"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row>
    <row r="174" spans="1:49"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row>
    <row r="175" spans="1:49"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row>
    <row r="176" spans="1:49"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row>
    <row r="177" spans="1:49"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row>
    <row r="178" spans="1:49"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row>
    <row r="179" spans="1:4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row>
    <row r="180" spans="1:49"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row>
    <row r="181" spans="1:49"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row>
    <row r="182" spans="1:49"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row>
    <row r="183" spans="1:49"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row>
    <row r="184" spans="1:49"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row>
    <row r="185" spans="1:49"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row>
    <row r="186" spans="1:49"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row>
    <row r="187" spans="1:49"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row>
    <row r="188" spans="1:49"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row>
    <row r="189" spans="1:4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row>
    <row r="190" spans="1:49"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row>
    <row r="191" spans="1:49"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row>
    <row r="192" spans="1:49"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row>
    <row r="193" spans="1:49"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row>
    <row r="194" spans="1:49"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row>
    <row r="195" spans="1:49"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row>
    <row r="196" spans="1:49"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row>
    <row r="197" spans="1:49"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row>
    <row r="198" spans="1:49"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row>
    <row r="199" spans="1:4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row>
    <row r="200" spans="1:49"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row>
    <row r="201" spans="1:49"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row>
    <row r="202" spans="1:49"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row>
    <row r="203" spans="1:49"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row>
    <row r="204" spans="1:49"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row>
    <row r="205" spans="1:49"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row>
    <row r="206" spans="1:49"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row>
    <row r="207" spans="1:49"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row>
    <row r="208" spans="1:49"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row>
    <row r="209" spans="1:4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row>
    <row r="210" spans="1:49"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row>
    <row r="211" spans="1:49"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row>
    <row r="212" spans="1:49"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row>
    <row r="213" spans="1:49"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row>
    <row r="214" spans="1:49"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row>
    <row r="215" spans="1:49"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row>
    <row r="216" spans="1:49"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row>
    <row r="217" spans="1:49"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row>
    <row r="218" spans="1:49"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row>
    <row r="219" spans="1:4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row>
    <row r="220" spans="1:49"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row>
    <row r="221" spans="1:49"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row>
    <row r="222" spans="1:49"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row>
    <row r="223" spans="1:49"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row>
    <row r="224" spans="1:49"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row>
    <row r="225" spans="1:49"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row>
    <row r="226" spans="1:49"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row>
    <row r="227" spans="1:49"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row>
    <row r="228" spans="1:49"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row>
    <row r="229" spans="1:4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row>
    <row r="230" spans="1:49"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row>
    <row r="231" spans="1:49"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row>
    <row r="232" spans="1:49"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row>
    <row r="233" spans="1:49"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row>
    <row r="234" spans="1:49"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row>
    <row r="235" spans="1:49"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row>
    <row r="236" spans="1:49"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row>
    <row r="237" spans="1:49"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row>
    <row r="238" spans="1:49"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row>
    <row r="239" spans="1:4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row>
    <row r="240" spans="1:49"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row>
    <row r="241" spans="1:49"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row>
    <row r="242" spans="1:49"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row>
    <row r="243" spans="1:49"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row>
    <row r="244" spans="1:49"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row>
    <row r="245" spans="1:49"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row>
    <row r="246" spans="1:49"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row>
    <row r="247" spans="1:49"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row>
    <row r="248" spans="1:49"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row>
    <row r="249" spans="1: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row>
    <row r="250" spans="1:49"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row>
    <row r="251" spans="1:49"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row>
    <row r="252" spans="1:49"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row>
    <row r="253" spans="1:49"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row>
    <row r="254" spans="1:49"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row>
    <row r="255" spans="1:49"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row>
    <row r="256" spans="1:49"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row>
    <row r="257" spans="1:49"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row>
    <row r="258" spans="1:49"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row>
    <row r="259" spans="1:4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row>
    <row r="260" spans="1:49"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row>
    <row r="261" spans="1:49"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row>
    <row r="262" spans="1:49"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row>
    <row r="263" spans="1:49"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row>
    <row r="264" spans="1:49"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row>
    <row r="265" spans="1:49"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row>
    <row r="266" spans="1:49"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row>
    <row r="267" spans="1:49"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row>
    <row r="268" spans="1:49"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row>
    <row r="269" spans="1:4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row>
    <row r="270" spans="1:49"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row>
    <row r="271" spans="1:49"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row>
    <row r="272" spans="1:49"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row>
    <row r="273" spans="1:49"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row>
    <row r="274" spans="1:49"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row>
    <row r="275" spans="1:49"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row>
    <row r="276" spans="1:49"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row>
    <row r="277" spans="1:49"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row>
    <row r="278" spans="1:49"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row>
    <row r="279" spans="1:4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row>
    <row r="280" spans="1:49"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row>
    <row r="281" spans="1:49"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row>
    <row r="282" spans="1:49"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row>
    <row r="283" spans="1:49"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row>
    <row r="284" spans="1:49"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row>
    <row r="285" spans="1:49"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row>
    <row r="286" spans="1:49"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row>
    <row r="287" spans="1:49"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row>
    <row r="288" spans="1:49"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row>
    <row r="289" spans="1:4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row>
    <row r="290" spans="1:49"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row>
    <row r="291" spans="1:49"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row>
    <row r="292" spans="1:49"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row>
    <row r="293" spans="1:49"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row>
    <row r="294" spans="1:49"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row>
    <row r="295" spans="1:49"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row>
    <row r="296" spans="1:49"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row>
    <row r="297" spans="1:49"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row>
    <row r="298" spans="1:49"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row>
    <row r="299" spans="1:4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row>
    <row r="300" spans="1:49"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row>
    <row r="301" spans="1:49"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row>
    <row r="302" spans="1:49"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row>
    <row r="303" spans="1:49"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row>
    <row r="304" spans="1:49"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row>
    <row r="305" spans="1:49"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row>
    <row r="306" spans="1:49"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row>
    <row r="307" spans="1:49"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row>
    <row r="308" spans="1:49"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row>
    <row r="309" spans="1:4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row>
    <row r="310" spans="1:49"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row>
    <row r="311" spans="1:49"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row>
    <row r="312" spans="1:49"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row>
    <row r="313" spans="1:49"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row>
    <row r="314" spans="1:49"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row>
    <row r="315" spans="1:49"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row>
    <row r="316" spans="1:49"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row>
    <row r="317" spans="1:49"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row>
    <row r="318" spans="1:49"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row>
    <row r="319" spans="1:4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row>
    <row r="320" spans="1:49"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row>
    <row r="321" spans="1:49"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row>
    <row r="322" spans="1:49"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row>
    <row r="323" spans="1:49"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row>
    <row r="324" spans="1:49"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row>
    <row r="325" spans="1:49"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row>
    <row r="326" spans="1:49"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row>
    <row r="327" spans="1:49"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row>
    <row r="328" spans="1:49"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row>
    <row r="329" spans="1:4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row>
    <row r="330" spans="1:49"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row>
    <row r="331" spans="1:49"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row>
    <row r="332" spans="1:49"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row>
    <row r="333" spans="1:49"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row>
    <row r="334" spans="1:49"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row>
    <row r="335" spans="1:49"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row>
    <row r="336" spans="1:49"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row>
    <row r="337" spans="1:49"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row>
    <row r="338" spans="1:49"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row>
    <row r="339" spans="1:4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row>
    <row r="340" spans="1:49"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row>
    <row r="341" spans="1:49"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row>
    <row r="342" spans="1:49"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row>
    <row r="343" spans="1:49"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row>
    <row r="344" spans="1:49"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row>
    <row r="345" spans="1:49"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row>
    <row r="346" spans="1:49"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row>
    <row r="347" spans="1:49"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row>
    <row r="348" spans="1:49"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row>
    <row r="349" spans="1: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row>
    <row r="350" spans="1:49"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row>
    <row r="351" spans="1:49"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row>
    <row r="352" spans="1:49"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row>
    <row r="353" spans="1:49"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row>
    <row r="354" spans="1:49"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row>
    <row r="355" spans="1:49"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row>
    <row r="356" spans="1:49"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row>
    <row r="357" spans="1:49"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row>
    <row r="358" spans="1:49"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row>
    <row r="359" spans="1:4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row>
    <row r="360" spans="1:49"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row>
    <row r="361" spans="1:49"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row>
    <row r="362" spans="1:49"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row>
    <row r="363" spans="1:49"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row>
    <row r="364" spans="1:49"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row>
    <row r="365" spans="1:49"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row>
    <row r="366" spans="1:49"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row>
    <row r="367" spans="1:49"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row>
    <row r="368" spans="1:49"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row>
    <row r="369" spans="1:4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row>
    <row r="370" spans="1:49"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row>
    <row r="371" spans="1:49"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row>
    <row r="372" spans="1:49"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row>
    <row r="373" spans="1:49"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row>
    <row r="374" spans="1:49"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row>
    <row r="375" spans="1:49"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row>
    <row r="376" spans="1:49"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row>
    <row r="377" spans="1:49"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row>
    <row r="378" spans="1:49"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row>
    <row r="379" spans="1:4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row>
    <row r="380" spans="1:49"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row>
    <row r="381" spans="1:49"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row>
    <row r="382" spans="1:49"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row>
    <row r="383" spans="1:49"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row>
    <row r="384" spans="1:49"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row>
    <row r="385" spans="1:49"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row>
    <row r="386" spans="1:49"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row>
    <row r="387" spans="1:49"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row>
    <row r="388" spans="1:49"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row>
    <row r="389" spans="1:4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row>
    <row r="390" spans="1:49"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row>
    <row r="391" spans="1:49"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row>
    <row r="392" spans="1:49"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row>
    <row r="393" spans="1:49"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row>
    <row r="394" spans="1:49"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row>
    <row r="395" spans="1:49"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row>
    <row r="396" spans="1:49"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row>
    <row r="397" spans="1:49"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row>
    <row r="398" spans="1:49"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row>
    <row r="399" spans="1:4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row>
    <row r="400" spans="1:49"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row>
    <row r="401" spans="1:49"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row>
    <row r="402" spans="1:49"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row>
    <row r="403" spans="1:49"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row>
    <row r="404" spans="1:49"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row>
    <row r="405" spans="1:49"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row>
    <row r="406" spans="1:49"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row>
    <row r="407" spans="1:49"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row>
    <row r="408" spans="1:49"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row>
    <row r="409" spans="1:4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row>
    <row r="410" spans="1:49"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row>
    <row r="411" spans="1:49"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row>
    <row r="412" spans="1:49"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row>
    <row r="413" spans="1:49"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row>
    <row r="414" spans="1:49"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row>
    <row r="415" spans="1:49"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row>
    <row r="416" spans="1:49"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row>
    <row r="417" spans="1:49"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row>
    <row r="418" spans="1:49"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row>
    <row r="419" spans="1:4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row>
    <row r="420" spans="1:49"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row>
    <row r="421" spans="1:49"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row>
    <row r="422" spans="1:49"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row>
    <row r="423" spans="1:49"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row>
    <row r="424" spans="1:49"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row>
    <row r="425" spans="1:49"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row>
    <row r="426" spans="1:49"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row>
    <row r="427" spans="1:49"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row>
    <row r="428" spans="1:49"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row>
    <row r="429" spans="1:4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row>
    <row r="430" spans="1:49"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row>
    <row r="431" spans="1:49"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row>
    <row r="432" spans="1:49"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row>
    <row r="433" spans="1:49"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row>
    <row r="434" spans="1:49"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row>
    <row r="435" spans="1:49"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row>
    <row r="436" spans="1:49"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row>
    <row r="437" spans="1:49"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row>
    <row r="438" spans="1:49"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row>
    <row r="439" spans="1:4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row>
    <row r="440" spans="1:49"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row>
    <row r="441" spans="1:49"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row>
    <row r="442" spans="1:49"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row>
    <row r="443" spans="1:49"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row>
    <row r="444" spans="1:49"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row>
    <row r="445" spans="1:49"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row>
    <row r="446" spans="1:49"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row>
    <row r="447" spans="1:49"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row>
    <row r="448" spans="1:49"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row>
    <row r="449" spans="1: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row>
    <row r="450" spans="1:49"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row>
    <row r="451" spans="1:49"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row>
    <row r="452" spans="1:49"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row>
    <row r="453" spans="1:49"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row>
    <row r="454" spans="1:49"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row>
    <row r="455" spans="1:49"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row>
    <row r="456" spans="1:49"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row>
    <row r="457" spans="1:49"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row>
    <row r="458" spans="1:49"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row>
    <row r="459" spans="1:4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row>
    <row r="460" spans="1:49"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row>
    <row r="461" spans="1:49"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row>
    <row r="462" spans="1:49"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row>
    <row r="463" spans="1:49"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row>
    <row r="464" spans="1:49"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row>
    <row r="465" spans="1:49"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row>
    <row r="466" spans="1:49"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row>
    <row r="467" spans="1:49"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row>
    <row r="468" spans="1:49"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row>
    <row r="469" spans="1:4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row>
    <row r="470" spans="1:49"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row>
    <row r="471" spans="1:49"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row>
    <row r="472" spans="1:49"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row>
    <row r="473" spans="1:49"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row>
    <row r="474" spans="1:49"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row>
    <row r="475" spans="1:49"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row>
    <row r="476" spans="1:49"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row>
    <row r="477" spans="1:49"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row>
    <row r="478" spans="1:49"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row>
    <row r="479" spans="1:4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row>
    <row r="480" spans="1:49"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row>
    <row r="481" spans="1:49"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row>
    <row r="482" spans="1:49"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row>
    <row r="483" spans="1:49"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row>
    <row r="484" spans="1:49"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row>
    <row r="485" spans="1:49"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row>
    <row r="486" spans="1:49"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row>
    <row r="487" spans="1:49"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row>
    <row r="488" spans="1:49"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row>
    <row r="489" spans="1:4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row>
    <row r="490" spans="1:49"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row>
    <row r="491" spans="1:49"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row>
    <row r="492" spans="1:49"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row>
    <row r="493" spans="1:49"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row>
    <row r="494" spans="1:49"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row>
    <row r="495" spans="1:49"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row>
    <row r="496" spans="1:49"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row>
    <row r="497" spans="1:49"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row>
    <row r="498" spans="1:49"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row>
    <row r="499" spans="1:4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row>
    <row r="500" spans="1:49"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row>
    <row r="501" spans="1:49"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row>
    <row r="502" spans="1:49"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row>
    <row r="503" spans="1:49"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row>
    <row r="504" spans="1:49"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row>
    <row r="505" spans="1:49"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row>
    <row r="506" spans="1:49"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row>
    <row r="507" spans="1:49"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row>
    <row r="508" spans="1:49"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row>
    <row r="509" spans="1:4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row>
    <row r="510" spans="1:49"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row>
    <row r="511" spans="1:49"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row>
    <row r="512" spans="1:49"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row>
    <row r="513" spans="1:49"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row>
    <row r="514" spans="1:49"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row>
    <row r="515" spans="1:49"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row>
    <row r="516" spans="1:49"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row>
    <row r="517" spans="1:49"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row>
    <row r="518" spans="1:49"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row>
    <row r="519" spans="1:4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row>
    <row r="520" spans="1:49"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row>
    <row r="521" spans="1:49"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row>
    <row r="522" spans="1:49"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row>
    <row r="523" spans="1:49"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row>
    <row r="524" spans="1:49"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row>
    <row r="525" spans="1:49"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row>
    <row r="526" spans="1:49"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row>
    <row r="527" spans="1:49"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row>
    <row r="528" spans="1:49"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row>
    <row r="529" spans="1:4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row>
    <row r="530" spans="1:49"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row>
    <row r="531" spans="1:49"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row>
    <row r="532" spans="1:49"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row>
    <row r="533" spans="1:49"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row>
    <row r="534" spans="1:49"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row>
    <row r="535" spans="1:49"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row>
    <row r="536" spans="1:49"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row>
    <row r="537" spans="1:49"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row>
    <row r="538" spans="1:49"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row>
    <row r="539" spans="1:4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row>
    <row r="540" spans="1:49"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row>
    <row r="541" spans="1:49"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row>
    <row r="542" spans="1:49"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row>
    <row r="543" spans="1:49"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row>
    <row r="544" spans="1:49"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row>
    <row r="545" spans="1:49"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row>
    <row r="546" spans="1:49"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row>
    <row r="547" spans="1:49"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row>
    <row r="548" spans="1:49"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row>
    <row r="549" spans="1: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row>
    <row r="550" spans="1:49"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row>
    <row r="551" spans="1:49"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row>
    <row r="552" spans="1:49"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row>
    <row r="553" spans="1:49"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row>
    <row r="554" spans="1:49"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row>
    <row r="555" spans="1:49"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row>
    <row r="556" spans="1:49"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row>
    <row r="557" spans="1:49"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row>
    <row r="558" spans="1:49"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row>
    <row r="559" spans="1:4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row>
    <row r="560" spans="1:49"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row>
    <row r="561" spans="1:49"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row>
    <row r="562" spans="1:49"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row>
    <row r="563" spans="1:49"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row>
    <row r="564" spans="1:49"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row>
    <row r="565" spans="1:49"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row>
    <row r="566" spans="1:49"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row>
    <row r="567" spans="1:49"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row>
    <row r="568" spans="1:49"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row>
    <row r="569" spans="1:4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row>
    <row r="570" spans="1:49"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row>
    <row r="571" spans="1:49"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row>
    <row r="572" spans="1:49"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row>
    <row r="573" spans="1:49"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row>
    <row r="574" spans="1:49"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row>
    <row r="575" spans="1:49"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row>
    <row r="576" spans="1:49"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row>
    <row r="577" spans="1:49"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row>
    <row r="578" spans="1:49"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row>
    <row r="579" spans="1:4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row>
    <row r="580" spans="1:49"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row>
    <row r="581" spans="1:49"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row>
    <row r="582" spans="1:49"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row>
    <row r="583" spans="1:49"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row>
    <row r="584" spans="1:49"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row>
    <row r="585" spans="1:49"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row>
    <row r="586" spans="1:49"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row>
    <row r="587" spans="1:49"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row>
    <row r="588" spans="1:49"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row>
    <row r="589" spans="1:4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row>
    <row r="590" spans="1:49"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row>
    <row r="591" spans="1:49"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row>
    <row r="592" spans="1:49"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row>
    <row r="593" spans="1:49"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row>
    <row r="594" spans="1:49"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row>
    <row r="595" spans="1:49"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row>
    <row r="596" spans="1:49"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row>
    <row r="597" spans="1:49"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row>
    <row r="598" spans="1:49"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row>
    <row r="599" spans="1:4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row>
    <row r="600" spans="1:49"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row>
    <row r="601" spans="1:49"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row>
    <row r="602" spans="1:49"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row>
    <row r="603" spans="1:49"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row>
    <row r="604" spans="1:49"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row>
    <row r="605" spans="1:49"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row>
    <row r="606" spans="1:49"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row>
    <row r="607" spans="1:49"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row>
    <row r="608" spans="1:49"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row>
    <row r="609" spans="1:4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row>
    <row r="610" spans="1:49"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row>
    <row r="611" spans="1:49"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row>
    <row r="612" spans="1:49"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row>
    <row r="613" spans="1:49"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row>
    <row r="614" spans="1:49"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row>
    <row r="615" spans="1:49"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row>
    <row r="616" spans="1:49"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row>
    <row r="617" spans="1:49"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row>
    <row r="618" spans="1:49"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row>
    <row r="619" spans="1:4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row>
    <row r="620" spans="1:49"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row>
    <row r="621" spans="1:49"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row>
    <row r="622" spans="1:49"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row>
    <row r="623" spans="1:49"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row>
    <row r="624" spans="1:49"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row>
    <row r="625" spans="1:49"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row>
    <row r="626" spans="1:49"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row>
    <row r="627" spans="1:49"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row>
    <row r="628" spans="1:49"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row>
    <row r="629" spans="1:4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row>
    <row r="630" spans="1:49"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row>
    <row r="631" spans="1:49"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row>
    <row r="632" spans="1:49"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row>
    <row r="633" spans="1:49"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row>
    <row r="634" spans="1:49"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row>
    <row r="635" spans="1:49"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row>
    <row r="636" spans="1:49"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row>
    <row r="637" spans="1:49"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row>
    <row r="638" spans="1:49"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row>
    <row r="639" spans="1:4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row>
    <row r="640" spans="1:49"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row>
    <row r="641" spans="1:49"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row>
    <row r="642" spans="1:49"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row>
    <row r="643" spans="1:49"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row>
    <row r="644" spans="1:49"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row>
    <row r="645" spans="1:49"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row>
    <row r="646" spans="1:49"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row>
    <row r="647" spans="1:49"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row>
    <row r="648" spans="1:49"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row>
    <row r="649" spans="1: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row>
    <row r="650" spans="1:49"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row>
    <row r="651" spans="1:49"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row>
    <row r="652" spans="1:49"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row>
    <row r="653" spans="1:49"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row>
    <row r="654" spans="1:49"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row>
    <row r="655" spans="1:49"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row>
    <row r="656" spans="1:49"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row>
    <row r="657" spans="1:49"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row>
    <row r="658" spans="1:49"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row>
    <row r="659" spans="1:4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row>
    <row r="660" spans="1:49"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row>
    <row r="661" spans="1:49"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row>
    <row r="662" spans="1:49"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row>
    <row r="663" spans="1:49"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row>
    <row r="664" spans="1:49"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row>
    <row r="665" spans="1:49"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row>
    <row r="666" spans="1:49"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row>
    <row r="667" spans="1:49"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row>
    <row r="668" spans="1:49"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row>
    <row r="669" spans="1:4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row>
    <row r="670" spans="1:49"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row>
    <row r="671" spans="1:49"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row>
    <row r="672" spans="1:49"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row>
    <row r="673" spans="1:49"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row>
    <row r="674" spans="1:49"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row>
    <row r="675" spans="1:49"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row>
    <row r="676" spans="1:49"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row>
    <row r="677" spans="1:49"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row>
    <row r="678" spans="1:49"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row>
    <row r="679" spans="1:4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row>
    <row r="680" spans="1:49"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row>
    <row r="681" spans="1:49"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row>
    <row r="682" spans="1:49"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row>
    <row r="683" spans="1:49"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row>
    <row r="684" spans="1:49"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row>
    <row r="685" spans="1:49"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row>
    <row r="686" spans="1:49"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row>
    <row r="687" spans="1:49"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row>
    <row r="688" spans="1:49"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row>
    <row r="689" spans="1:4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row>
    <row r="690" spans="1:49"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row>
    <row r="691" spans="1:49"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row>
    <row r="692" spans="1:49"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row>
    <row r="693" spans="1:49"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row>
    <row r="694" spans="1:49"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row>
    <row r="695" spans="1:49"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row>
    <row r="696" spans="1:49"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row>
    <row r="697" spans="1:49"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row>
    <row r="698" spans="1:49"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row>
    <row r="699" spans="1:4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row>
    <row r="700" spans="1:49"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row>
    <row r="701" spans="1:49"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row>
    <row r="702" spans="1:49"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row>
    <row r="703" spans="1:49"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row>
    <row r="704" spans="1:49"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row>
    <row r="705" spans="1:49"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row>
    <row r="706" spans="1:49"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row>
    <row r="707" spans="1:49"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row>
    <row r="708" spans="1:49"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row>
    <row r="709" spans="1:4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row>
    <row r="710" spans="1:49"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row>
    <row r="711" spans="1:49"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row>
    <row r="712" spans="1:49"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row>
    <row r="713" spans="1:49"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row>
    <row r="714" spans="1:49"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row>
    <row r="715" spans="1:49"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row>
    <row r="716" spans="1:49"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row>
    <row r="717" spans="1:49"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row>
    <row r="718" spans="1:49"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row>
    <row r="719" spans="1:4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row>
    <row r="720" spans="1:49"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row>
    <row r="721" spans="1:49"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row>
    <row r="722" spans="1:49"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row>
    <row r="723" spans="1:49"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row>
    <row r="724" spans="1:49"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row>
    <row r="725" spans="1:49"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row>
    <row r="726" spans="1:49"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row>
    <row r="727" spans="1:49"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row>
    <row r="728" spans="1:49"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row>
    <row r="729" spans="1:4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row>
    <row r="730" spans="1:49"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row>
    <row r="731" spans="1:49"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row>
    <row r="732" spans="1:49"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row>
    <row r="733" spans="1:49"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row>
    <row r="734" spans="1:49"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row>
    <row r="735" spans="1:49"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row>
    <row r="736" spans="1:49"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row>
    <row r="737" spans="1:49"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row>
    <row r="738" spans="1:49"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row>
    <row r="739" spans="1:4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row>
    <row r="740" spans="1:49"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row>
    <row r="741" spans="1:49"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row>
    <row r="742" spans="1:49"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row>
    <row r="743" spans="1:49"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row>
    <row r="744" spans="1:49"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row>
    <row r="745" spans="1:49"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row>
    <row r="746" spans="1:49"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row>
    <row r="747" spans="1:49"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row>
    <row r="748" spans="1:49"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row>
    <row r="749" spans="1: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row>
    <row r="750" spans="1:49"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row>
    <row r="751" spans="1:49"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row>
    <row r="752" spans="1:49"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row>
    <row r="753" spans="1:49"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row>
    <row r="754" spans="1:49"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row>
    <row r="755" spans="1:49"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row>
    <row r="756" spans="1:49"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row>
    <row r="757" spans="1:49"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row>
    <row r="758" spans="1:49"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row>
    <row r="759" spans="1:4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row>
    <row r="760" spans="1:49"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row>
    <row r="761" spans="1:49"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row>
    <row r="762" spans="1:49"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row>
    <row r="763" spans="1:49"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row>
    <row r="764" spans="1:49"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row>
    <row r="765" spans="1:49"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row>
    <row r="766" spans="1:49"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row>
    <row r="767" spans="1:49"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row>
    <row r="768" spans="1:49"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row>
    <row r="769" spans="1:4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row>
    <row r="770" spans="1:49"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row>
    <row r="771" spans="1:49"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row>
    <row r="772" spans="1:49"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row>
    <row r="773" spans="1:49"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row>
    <row r="774" spans="1:49"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row>
    <row r="775" spans="1:49"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row>
    <row r="776" spans="1:49"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row>
    <row r="777" spans="1:49"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row>
    <row r="778" spans="1:49"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row>
    <row r="779" spans="1:4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row>
    <row r="780" spans="1:49"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row>
    <row r="781" spans="1:49"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row>
    <row r="782" spans="1:49"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row>
    <row r="783" spans="1:49"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row>
    <row r="784" spans="1:49"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row>
    <row r="785" spans="1:49"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row>
    <row r="786" spans="1:49"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row>
    <row r="787" spans="1:49"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row>
    <row r="788" spans="1:49"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row>
    <row r="789" spans="1:4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row>
    <row r="790" spans="1:49"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row>
    <row r="791" spans="1:49"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row>
    <row r="792" spans="1:49"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row>
    <row r="793" spans="1:49"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row>
    <row r="794" spans="1:49"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row>
    <row r="795" spans="1:49"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row>
    <row r="796" spans="1:49"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row>
    <row r="797" spans="1:49"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row>
    <row r="798" spans="1:49"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row>
    <row r="799" spans="1:4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row>
    <row r="800" spans="1:49"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row>
    <row r="801" spans="1:49"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row>
    <row r="802" spans="1:49"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row>
    <row r="803" spans="1:49"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row>
    <row r="804" spans="1:49"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row>
    <row r="805" spans="1:49"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row>
    <row r="806" spans="1:49"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row>
    <row r="807" spans="1:49"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row>
    <row r="808" spans="1:49"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row>
    <row r="809" spans="1:4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row>
    <row r="810" spans="1:49"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row>
    <row r="811" spans="1:49"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row>
    <row r="812" spans="1:49"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row>
    <row r="813" spans="1:49"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row>
    <row r="814" spans="1:49"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row>
    <row r="815" spans="1:49"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row>
    <row r="816" spans="1:49"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row>
    <row r="817" spans="1:49"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row>
    <row r="818" spans="1:49"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row>
    <row r="819" spans="1:4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row>
    <row r="820" spans="1:49"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row>
    <row r="821" spans="1:49"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row>
    <row r="822" spans="1:49"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row>
    <row r="823" spans="1:49"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row>
    <row r="824" spans="1:49"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row>
    <row r="825" spans="1:49"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row>
    <row r="826" spans="1:49"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row>
    <row r="827" spans="1:49"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row>
    <row r="828" spans="1:49"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row>
    <row r="829" spans="1:4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row>
    <row r="830" spans="1:49"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row>
    <row r="831" spans="1:49"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row>
    <row r="832" spans="1:49"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row>
    <row r="833" spans="1:49"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row>
    <row r="834" spans="1:49"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row>
    <row r="835" spans="1:49"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row>
    <row r="836" spans="1:49"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row>
    <row r="837" spans="1:49"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row>
    <row r="838" spans="1:49"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row>
    <row r="839" spans="1:4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row>
    <row r="840" spans="1:49"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row>
    <row r="841" spans="1:49"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row>
    <row r="842" spans="1:49"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row>
    <row r="843" spans="1:49"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row>
    <row r="844" spans="1:49"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row>
    <row r="845" spans="1:49"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row>
    <row r="846" spans="1:49"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row>
    <row r="847" spans="1:49"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row>
    <row r="848" spans="1:49"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row>
    <row r="849" spans="1: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row>
    <row r="850" spans="1:49"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row>
    <row r="851" spans="1:49"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row>
    <row r="852" spans="1:49"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row>
    <row r="853" spans="1:49"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row>
    <row r="854" spans="1:49"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row>
    <row r="855" spans="1:49"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row>
    <row r="856" spans="1:49"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row>
    <row r="857" spans="1:49"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row>
    <row r="858" spans="1:49"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row>
    <row r="859" spans="1:4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row>
    <row r="860" spans="1:49"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row>
    <row r="861" spans="1:49"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row>
    <row r="862" spans="1:49"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row>
    <row r="863" spans="1:49"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row>
    <row r="864" spans="1:49"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row>
    <row r="865" spans="1:49"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row>
    <row r="866" spans="1:49"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row>
    <row r="867" spans="1:49"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row>
    <row r="868" spans="1:49"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row>
    <row r="869" spans="1:4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row>
    <row r="870" spans="1:49"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row>
    <row r="871" spans="1:49"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row>
    <row r="872" spans="1:49"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row>
    <row r="873" spans="1:49"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row>
    <row r="874" spans="1:49"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row>
    <row r="875" spans="1:49"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row>
    <row r="876" spans="1:49"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row>
    <row r="877" spans="1:49"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row>
    <row r="878" spans="1:49"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row>
    <row r="879" spans="1:4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row>
    <row r="880" spans="1:49"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row>
    <row r="881" spans="1:49"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row>
    <row r="882" spans="1:49"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row>
    <row r="883" spans="1:49"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row>
    <row r="884" spans="1:49"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row>
    <row r="885" spans="1:49"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row>
    <row r="886" spans="1:49"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row>
    <row r="887" spans="1:49"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row>
    <row r="888" spans="1:49"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row>
    <row r="889" spans="1:4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row>
    <row r="890" spans="1:49"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row>
    <row r="891" spans="1:49"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row>
    <row r="892" spans="1:49"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row>
    <row r="893" spans="1:49"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row>
    <row r="894" spans="1:49"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row>
    <row r="895" spans="1:49"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row>
    <row r="896" spans="1:49"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row>
    <row r="897" spans="1:49"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row>
    <row r="898" spans="1:49"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row>
    <row r="899" spans="1:4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row>
    <row r="900" spans="1:49"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row>
    <row r="901" spans="1:49"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row>
    <row r="902" spans="1:49"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row>
    <row r="903" spans="1:49"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row>
    <row r="904" spans="1:49"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row>
    <row r="905" spans="1:49"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row>
    <row r="906" spans="1:49"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row>
    <row r="907" spans="1:49"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row>
    <row r="908" spans="1:49"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row>
    <row r="909" spans="1:4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row>
    <row r="910" spans="1:49"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row>
    <row r="911" spans="1:49"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row>
    <row r="912" spans="1:49"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row>
    <row r="913" spans="1:49"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row>
    <row r="914" spans="1:49"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row>
    <row r="915" spans="1:49"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row>
    <row r="916" spans="1:49"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row>
    <row r="917" spans="1:49"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row>
    <row r="918" spans="1:49"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row>
    <row r="919" spans="1:4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row>
    <row r="920" spans="1:49"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row>
    <row r="921" spans="1:49"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row>
    <row r="922" spans="1:49"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row>
    <row r="923" spans="1:49"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row>
    <row r="924" spans="1:49"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row>
    <row r="925" spans="1:49"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row>
    <row r="926" spans="1:49"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row>
    <row r="927" spans="1:49"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row>
    <row r="928" spans="1:49"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row>
    <row r="929" spans="1:4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row>
    <row r="930" spans="1:49"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row>
    <row r="931" spans="1:49"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row>
    <row r="932" spans="1:49"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row>
    <row r="933" spans="1:49"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row>
    <row r="934" spans="1:49"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row>
    <row r="935" spans="1:49"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row>
    <row r="936" spans="1:49"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row>
    <row r="937" spans="1:49"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row>
    <row r="938" spans="1:49"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row>
    <row r="939" spans="1:4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row>
    <row r="940" spans="1:49"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row>
    <row r="941" spans="1:49"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row>
    <row r="942" spans="1:49"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row>
    <row r="943" spans="1:49"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row>
    <row r="944" spans="1:49"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row>
    <row r="945" spans="1:49"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row>
    <row r="946" spans="1:49"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row>
    <row r="947" spans="1:49"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row>
    <row r="948" spans="1:49"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row>
    <row r="949" spans="1: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row>
    <row r="950" spans="1:49"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row>
    <row r="951" spans="1:49"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row>
    <row r="952" spans="1:49"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row>
    <row r="953" spans="1:49"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row>
    <row r="954" spans="1:49"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row>
    <row r="955" spans="1:49"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row>
    <row r="956" spans="1:49"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row>
    <row r="957" spans="1:49"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row>
    <row r="958" spans="1:49"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row>
    <row r="959" spans="1:4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row>
    <row r="960" spans="1:49"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row>
    <row r="961" spans="1:49"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row>
    <row r="962" spans="1:49"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row>
    <row r="963" spans="1:49"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row>
    <row r="964" spans="1:49"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row>
    <row r="965" spans="1:49"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row>
    <row r="966" spans="1:49"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row>
    <row r="967" spans="1:49"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row>
    <row r="968" spans="1:49"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row>
    <row r="969" spans="1:4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row>
    <row r="970" spans="1:49"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row>
    <row r="971" spans="1:49"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row>
    <row r="972" spans="1:49"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row>
    <row r="973" spans="1:49"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row>
    <row r="974" spans="1:49"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row>
    <row r="975" spans="1:49"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row>
    <row r="976" spans="1:49"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row>
    <row r="977" spans="1:49"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row>
    <row r="978" spans="1:49"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row>
    <row r="979" spans="1:4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row>
    <row r="980" spans="1:49"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row>
    <row r="981" spans="1:49"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row>
    <row r="982" spans="1:49"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row>
    <row r="983" spans="1:49"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row>
    <row r="984" spans="1:49"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row>
    <row r="985" spans="1:49"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row>
    <row r="986" spans="1:49"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row>
    <row r="987" spans="1:49"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row>
    <row r="988" spans="1:49"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row>
    <row r="989" spans="1:4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row>
    <row r="990" spans="1:49"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row>
    <row r="991" spans="1:49"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row>
    <row r="992" spans="1:49"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row>
    <row r="993" spans="1:49"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row>
    <row r="994" spans="1:49"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row>
    <row r="995" spans="1:49"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row>
    <row r="996" spans="1:49"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row>
    <row r="997" spans="1:49"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row>
    <row r="998" spans="1:49"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row>
    <row r="999" spans="1:4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row>
    <row r="1000" spans="1:49"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row>
  </sheetData>
  <mergeCells count="90">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U24:U25"/>
    <mergeCell ref="U26:U27"/>
    <mergeCell ref="U17:U18"/>
    <mergeCell ref="U19:U20"/>
    <mergeCell ref="T21:T27"/>
    <mergeCell ref="U21:U23"/>
    <mergeCell ref="R21:R27"/>
    <mergeCell ref="S21:S27"/>
    <mergeCell ref="P21:P23"/>
    <mergeCell ref="P24:P27"/>
    <mergeCell ref="H21:H27"/>
    <mergeCell ref="I21:I27"/>
    <mergeCell ref="J21:J27"/>
    <mergeCell ref="N21:N23"/>
    <mergeCell ref="O21:O27"/>
    <mergeCell ref="Q21:Q22"/>
    <mergeCell ref="N24:N27"/>
    <mergeCell ref="Q24:Q27"/>
    <mergeCell ref="A14:A20"/>
    <mergeCell ref="B14:B20"/>
    <mergeCell ref="C14:C20"/>
    <mergeCell ref="D14:D20"/>
    <mergeCell ref="E14:E20"/>
    <mergeCell ref="R14:R20"/>
    <mergeCell ref="S14:S20"/>
    <mergeCell ref="T14:T20"/>
    <mergeCell ref="F14:F20"/>
    <mergeCell ref="G14:G20"/>
    <mergeCell ref="H14:H20"/>
    <mergeCell ref="I14:I20"/>
    <mergeCell ref="J14:J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C11:C13"/>
    <mergeCell ref="D11:D13"/>
    <mergeCell ref="R12:R13"/>
    <mergeCell ref="T12:T13"/>
    <mergeCell ref="B7:I7"/>
    <mergeCell ref="A10:E10"/>
    <mergeCell ref="F10:U10"/>
    <mergeCell ref="A1:A3"/>
    <mergeCell ref="B1:AA3"/>
    <mergeCell ref="B4:I4"/>
    <mergeCell ref="J4:K7"/>
    <mergeCell ref="L4:O5"/>
    <mergeCell ref="P4:AC7"/>
    <mergeCell ref="B6:I6"/>
  </mergeCells>
  <conditionalFormatting sqref="I14:I2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xr:uid="{00000000-0002-0000-0000-000009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Datos!$J$4:$K$4</xm:f>
          </x14:formula1>
          <xm:sqref>L16 L23</xm:sqref>
        </x14:dataValidation>
        <x14:dataValidation type="list" allowBlank="1" showErrorMessage="1" xr:uid="{00000000-0002-0000-0000-000001000000}">
          <x14:formula1>
            <xm:f>Datos!$J$5:$L$5</xm:f>
          </x14:formula1>
          <xm:sqref>L17 L24</xm:sqref>
        </x14:dataValidation>
        <x14:dataValidation type="list" allowBlank="1" showErrorMessage="1" xr:uid="{00000000-0002-0000-0000-000002000000}">
          <x14:formula1>
            <xm:f>Datos!$B$3:$B$7</xm:f>
          </x14:formula1>
          <xm:sqref>G14 G21</xm:sqref>
        </x14:dataValidation>
        <x14:dataValidation type="list" allowBlank="1" showErrorMessage="1" xr:uid="{00000000-0002-0000-0000-000003000000}">
          <x14:formula1>
            <xm:f>Datos!$A$3:$A$7</xm:f>
          </x14:formula1>
          <xm:sqref>F14 F21</xm:sqref>
        </x14:dataValidation>
        <x14:dataValidation type="list" allowBlank="1" showErrorMessage="1" xr:uid="{00000000-0002-0000-0000-000004000000}">
          <x14:formula1>
            <xm:f>Datos!$I$14:$I$16</xm:f>
          </x14:formula1>
          <xm:sqref>O14 O21</xm:sqref>
        </x14:dataValidation>
        <x14:dataValidation type="list" allowBlank="1" showErrorMessage="1" xr:uid="{00000000-0002-0000-0000-000005000000}">
          <x14:formula1>
            <xm:f>Datos!$J$8:$L$8</xm:f>
          </x14:formula1>
          <xm:sqref>L20 L27</xm:sqref>
        </x14:dataValidation>
        <x14:dataValidation type="list" allowBlank="1" showErrorMessage="1" xr:uid="{00000000-0002-0000-0000-000006000000}">
          <x14:formula1>
            <xm:f>Datos!$J$2:$K$2</xm:f>
          </x14:formula1>
          <xm:sqref>L14 L21</xm:sqref>
        </x14:dataValidation>
        <x14:dataValidation type="list" allowBlank="1" showErrorMessage="1" xr:uid="{00000000-0002-0000-0000-000007000000}">
          <x14:formula1>
            <xm:f>Datos!$A$17:$A$18</xm:f>
          </x14:formula1>
          <xm:sqref>U19 U26</xm:sqref>
        </x14:dataValidation>
        <x14:dataValidation type="list" allowBlank="1" showErrorMessage="1" xr:uid="{00000000-0002-0000-0000-000008000000}">
          <x14:formula1>
            <xm:f>Datos!$J$7:$K$7</xm:f>
          </x14:formula1>
          <xm:sqref>L19 L26</xm:sqref>
        </x14:dataValidation>
        <x14:dataValidation type="list" allowBlank="1" showErrorMessage="1" xr:uid="{00000000-0002-0000-0000-00000A000000}">
          <x14:formula1>
            <xm:f>Datos!$J$6:$K$6</xm:f>
          </x14:formula1>
          <xm:sqref>L18 L25</xm:sqref>
        </x14:dataValidation>
        <x14:dataValidation type="list" allowBlank="1" showErrorMessage="1" xr:uid="{00000000-0002-0000-0000-00000B000000}">
          <x14:formula1>
            <xm:f>Datos!$J$3:$K$3</xm:f>
          </x14:formula1>
          <xm:sqref>L15 L22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c r="A1" s="54" t="s">
        <v>90</v>
      </c>
    </row>
    <row r="2" spans="1:12" ht="14.25" customHeight="1">
      <c r="A2" s="54" t="s">
        <v>40</v>
      </c>
      <c r="B2" s="54" t="s">
        <v>41</v>
      </c>
      <c r="D2" s="54" t="s">
        <v>91</v>
      </c>
      <c r="I2" s="55" t="s">
        <v>56</v>
      </c>
      <c r="J2" s="54" t="s">
        <v>57</v>
      </c>
      <c r="K2" s="54" t="s">
        <v>92</v>
      </c>
    </row>
    <row r="3" spans="1:12" ht="14.25" customHeight="1">
      <c r="A3" s="54" t="s">
        <v>93</v>
      </c>
      <c r="B3" s="54" t="s">
        <v>54</v>
      </c>
      <c r="D3" s="54" t="s">
        <v>94</v>
      </c>
      <c r="E3" s="54" t="s">
        <v>95</v>
      </c>
      <c r="I3" s="56" t="s">
        <v>65</v>
      </c>
      <c r="J3" s="54" t="s">
        <v>66</v>
      </c>
      <c r="K3" s="54" t="s">
        <v>96</v>
      </c>
    </row>
    <row r="4" spans="1:12" ht="14.25" customHeight="1">
      <c r="A4" s="54" t="s">
        <v>97</v>
      </c>
      <c r="B4" s="54" t="s">
        <v>98</v>
      </c>
      <c r="D4" s="54" t="s">
        <v>99</v>
      </c>
      <c r="E4" s="54" t="s">
        <v>95</v>
      </c>
      <c r="I4" s="57" t="s">
        <v>67</v>
      </c>
      <c r="J4" s="54" t="s">
        <v>68</v>
      </c>
      <c r="K4" s="54" t="s">
        <v>100</v>
      </c>
    </row>
    <row r="5" spans="1:12" ht="14.25" customHeight="1">
      <c r="A5" s="54" t="s">
        <v>53</v>
      </c>
      <c r="B5" s="54" t="s">
        <v>101</v>
      </c>
      <c r="D5" s="54" t="s">
        <v>102</v>
      </c>
      <c r="E5" s="54" t="s">
        <v>101</v>
      </c>
      <c r="I5" s="56" t="s">
        <v>70</v>
      </c>
      <c r="J5" s="54" t="s">
        <v>71</v>
      </c>
      <c r="K5" s="54" t="s">
        <v>103</v>
      </c>
      <c r="L5" s="54" t="s">
        <v>104</v>
      </c>
    </row>
    <row r="6" spans="1:12" ht="14.25" customHeight="1">
      <c r="A6" s="54" t="s">
        <v>105</v>
      </c>
      <c r="B6" s="54" t="s">
        <v>84</v>
      </c>
      <c r="D6" s="54" t="s">
        <v>106</v>
      </c>
      <c r="E6" s="54" t="s">
        <v>107</v>
      </c>
      <c r="I6" s="56" t="s">
        <v>73</v>
      </c>
      <c r="J6" s="54" t="s">
        <v>74</v>
      </c>
      <c r="K6" s="54" t="s">
        <v>108</v>
      </c>
    </row>
    <row r="7" spans="1:12" ht="14.25" customHeight="1">
      <c r="A7" s="54" t="s">
        <v>109</v>
      </c>
      <c r="B7" s="54" t="s">
        <v>110</v>
      </c>
      <c r="D7" s="54" t="s">
        <v>111</v>
      </c>
      <c r="E7" s="54" t="s">
        <v>112</v>
      </c>
      <c r="I7" s="56" t="s">
        <v>75</v>
      </c>
      <c r="J7" s="58" t="s">
        <v>76</v>
      </c>
      <c r="K7" s="58" t="s">
        <v>113</v>
      </c>
    </row>
    <row r="8" spans="1:12" ht="14.25" customHeight="1">
      <c r="D8" s="54" t="s">
        <v>114</v>
      </c>
      <c r="E8" s="54" t="s">
        <v>95</v>
      </c>
      <c r="I8" s="59" t="s">
        <v>78</v>
      </c>
      <c r="J8" s="54" t="s">
        <v>79</v>
      </c>
      <c r="K8" s="54" t="s">
        <v>115</v>
      </c>
      <c r="L8" s="54" t="s">
        <v>116</v>
      </c>
    </row>
    <row r="9" spans="1:12" ht="14.25" customHeight="1">
      <c r="A9" s="54" t="s">
        <v>117</v>
      </c>
      <c r="D9" s="54" t="s">
        <v>118</v>
      </c>
      <c r="E9" s="54" t="s">
        <v>101</v>
      </c>
    </row>
    <row r="10" spans="1:12" ht="14.25" customHeight="1">
      <c r="D10" s="54" t="s">
        <v>119</v>
      </c>
      <c r="E10" s="54" t="s">
        <v>101</v>
      </c>
    </row>
    <row r="11" spans="1:12" ht="14.25" customHeight="1">
      <c r="A11" s="54" t="s">
        <v>120</v>
      </c>
      <c r="D11" s="54" t="s">
        <v>121</v>
      </c>
      <c r="E11" s="54" t="s">
        <v>107</v>
      </c>
    </row>
    <row r="12" spans="1:12" ht="14.25" customHeight="1">
      <c r="A12" s="54" t="s">
        <v>122</v>
      </c>
      <c r="D12" s="54" t="s">
        <v>123</v>
      </c>
      <c r="E12" s="54" t="s">
        <v>112</v>
      </c>
    </row>
    <row r="13" spans="1:12" ht="14.25" customHeight="1">
      <c r="D13" s="54" t="s">
        <v>124</v>
      </c>
      <c r="E13" s="54" t="s">
        <v>101</v>
      </c>
      <c r="I13" s="54" t="s">
        <v>125</v>
      </c>
    </row>
    <row r="14" spans="1:12" ht="14.25" customHeight="1">
      <c r="D14" s="54" t="s">
        <v>126</v>
      </c>
      <c r="E14" s="54" t="s">
        <v>101</v>
      </c>
      <c r="I14" s="54" t="s">
        <v>127</v>
      </c>
    </row>
    <row r="15" spans="1:12" ht="14.25" customHeight="1">
      <c r="D15" s="54" t="s">
        <v>128</v>
      </c>
      <c r="E15" s="54" t="s">
        <v>101</v>
      </c>
      <c r="I15" s="54" t="s">
        <v>129</v>
      </c>
    </row>
    <row r="16" spans="1:12" ht="14.25" customHeight="1">
      <c r="A16" s="54" t="s">
        <v>72</v>
      </c>
      <c r="D16" s="54" t="s">
        <v>130</v>
      </c>
      <c r="E16" s="54" t="s">
        <v>107</v>
      </c>
      <c r="I16" s="54" t="s">
        <v>131</v>
      </c>
    </row>
    <row r="17" spans="1:5" ht="14.25" customHeight="1">
      <c r="A17" s="54" t="s">
        <v>132</v>
      </c>
      <c r="D17" s="54" t="s">
        <v>133</v>
      </c>
      <c r="E17" s="54" t="s">
        <v>112</v>
      </c>
    </row>
    <row r="18" spans="1:5" ht="14.25" customHeight="1">
      <c r="A18" s="54" t="s">
        <v>77</v>
      </c>
      <c r="D18" s="54" t="s">
        <v>134</v>
      </c>
      <c r="E18" s="54" t="s">
        <v>101</v>
      </c>
    </row>
    <row r="19" spans="1:5" ht="14.25" customHeight="1">
      <c r="D19" s="54" t="s">
        <v>135</v>
      </c>
      <c r="E19" s="54" t="s">
        <v>101</v>
      </c>
    </row>
    <row r="20" spans="1:5" ht="14.25" customHeight="1">
      <c r="D20" s="54" t="s">
        <v>136</v>
      </c>
      <c r="E20" s="54" t="s">
        <v>107</v>
      </c>
    </row>
    <row r="21" spans="1:5" ht="14.25" customHeight="1">
      <c r="D21" s="54" t="s">
        <v>137</v>
      </c>
      <c r="E21" s="54" t="s">
        <v>107</v>
      </c>
    </row>
    <row r="22" spans="1:5" ht="14.25" customHeight="1">
      <c r="D22" s="54" t="s">
        <v>138</v>
      </c>
      <c r="E22" s="54" t="s">
        <v>112</v>
      </c>
    </row>
    <row r="23" spans="1:5" ht="14.25" customHeight="1">
      <c r="D23" s="54" t="s">
        <v>139</v>
      </c>
      <c r="E23" s="54" t="s">
        <v>107</v>
      </c>
    </row>
    <row r="24" spans="1:5" ht="14.25" customHeight="1">
      <c r="D24" s="54" t="s">
        <v>140</v>
      </c>
      <c r="E24" s="54" t="s">
        <v>107</v>
      </c>
    </row>
    <row r="25" spans="1:5" ht="14.25" customHeight="1">
      <c r="D25" s="54" t="s">
        <v>141</v>
      </c>
      <c r="E25" s="54" t="s">
        <v>107</v>
      </c>
    </row>
    <row r="26" spans="1:5" ht="14.25" customHeight="1">
      <c r="D26" s="54" t="s">
        <v>142</v>
      </c>
      <c r="E26" s="54" t="s">
        <v>107</v>
      </c>
    </row>
    <row r="27" spans="1:5" ht="14.25" customHeight="1">
      <c r="D27" s="54" t="s">
        <v>143</v>
      </c>
      <c r="E27" s="54" t="s">
        <v>112</v>
      </c>
    </row>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cols>
    <col min="1" max="1" width="57.109375" customWidth="1"/>
    <col min="2" max="2" width="32" customWidth="1"/>
    <col min="3" max="3" width="230.44140625" customWidth="1"/>
    <col min="4" max="4" width="34.109375" customWidth="1"/>
    <col min="5" max="22" width="11.44140625" customWidth="1"/>
  </cols>
  <sheetData>
    <row r="1" spans="1:26" ht="17.399999999999999">
      <c r="A1" s="132" t="s">
        <v>144</v>
      </c>
      <c r="B1" s="133"/>
      <c r="C1" s="134"/>
      <c r="D1" s="54"/>
      <c r="E1" s="54"/>
      <c r="F1" s="54"/>
      <c r="G1" s="54"/>
      <c r="H1" s="54"/>
      <c r="I1" s="54"/>
      <c r="J1" s="54"/>
      <c r="K1" s="54"/>
      <c r="L1" s="54"/>
      <c r="M1" s="54"/>
      <c r="N1" s="54"/>
      <c r="O1" s="54"/>
      <c r="P1" s="54"/>
      <c r="Q1" s="54"/>
      <c r="R1" s="54"/>
      <c r="S1" s="54"/>
      <c r="T1" s="54"/>
      <c r="U1" s="54"/>
      <c r="V1" s="54"/>
      <c r="W1" s="54"/>
      <c r="X1" s="54"/>
      <c r="Y1" s="54"/>
      <c r="Z1" s="54"/>
    </row>
    <row r="2" spans="1:26" ht="24" customHeight="1">
      <c r="A2" s="60" t="s">
        <v>5</v>
      </c>
      <c r="B2" s="135" t="s">
        <v>145</v>
      </c>
      <c r="C2" s="136"/>
      <c r="D2" s="54"/>
      <c r="E2" s="54"/>
      <c r="F2" s="54"/>
      <c r="G2" s="54"/>
      <c r="H2" s="54"/>
      <c r="I2" s="54"/>
      <c r="J2" s="54"/>
      <c r="K2" s="54"/>
      <c r="L2" s="54"/>
      <c r="M2" s="54"/>
      <c r="N2" s="54"/>
      <c r="O2" s="54"/>
      <c r="P2" s="54"/>
      <c r="Q2" s="54"/>
      <c r="R2" s="54"/>
      <c r="S2" s="54"/>
      <c r="T2" s="54"/>
      <c r="U2" s="54"/>
      <c r="V2" s="54"/>
      <c r="W2" s="54"/>
      <c r="X2" s="54"/>
      <c r="Y2" s="54"/>
      <c r="Z2" s="54"/>
    </row>
    <row r="3" spans="1:26" ht="24" customHeight="1">
      <c r="A3" s="60" t="s">
        <v>146</v>
      </c>
      <c r="B3" s="135" t="s">
        <v>147</v>
      </c>
      <c r="C3" s="136"/>
      <c r="D3" s="54"/>
      <c r="E3" s="54"/>
      <c r="F3" s="54"/>
      <c r="G3" s="54"/>
      <c r="H3" s="54"/>
      <c r="I3" s="54"/>
      <c r="J3" s="54"/>
      <c r="K3" s="54"/>
      <c r="L3" s="54"/>
      <c r="M3" s="54"/>
      <c r="N3" s="54"/>
      <c r="O3" s="54"/>
      <c r="P3" s="54"/>
      <c r="Q3" s="54"/>
      <c r="R3" s="54"/>
      <c r="S3" s="54"/>
      <c r="T3" s="54"/>
      <c r="U3" s="54"/>
      <c r="V3" s="54"/>
      <c r="W3" s="54"/>
      <c r="X3" s="54"/>
      <c r="Y3" s="54"/>
      <c r="Z3" s="54"/>
    </row>
    <row r="4" spans="1:26" ht="24" customHeight="1">
      <c r="A4" s="60" t="s">
        <v>148</v>
      </c>
      <c r="B4" s="135" t="s">
        <v>149</v>
      </c>
      <c r="C4" s="136"/>
      <c r="D4" s="54"/>
      <c r="E4" s="54"/>
      <c r="F4" s="54"/>
      <c r="G4" s="54"/>
      <c r="H4" s="54"/>
      <c r="I4" s="54"/>
      <c r="J4" s="54"/>
      <c r="K4" s="54"/>
      <c r="L4" s="54"/>
      <c r="M4" s="54"/>
      <c r="N4" s="54"/>
      <c r="O4" s="54"/>
      <c r="P4" s="54"/>
      <c r="Q4" s="54"/>
      <c r="R4" s="54"/>
      <c r="S4" s="54"/>
      <c r="T4" s="54"/>
      <c r="U4" s="54"/>
      <c r="V4" s="54"/>
      <c r="W4" s="54"/>
      <c r="X4" s="54"/>
      <c r="Y4" s="54"/>
      <c r="Z4" s="54"/>
    </row>
    <row r="5" spans="1:26" ht="24" customHeight="1">
      <c r="A5" s="61" t="s">
        <v>150</v>
      </c>
      <c r="B5" s="137" t="s">
        <v>151</v>
      </c>
      <c r="C5" s="138"/>
      <c r="D5" s="54"/>
      <c r="E5" s="54"/>
      <c r="F5" s="54"/>
      <c r="G5" s="54"/>
      <c r="H5" s="54"/>
      <c r="I5" s="54"/>
      <c r="J5" s="54"/>
      <c r="K5" s="54"/>
      <c r="L5" s="54"/>
      <c r="M5" s="54"/>
      <c r="N5" s="54"/>
      <c r="O5" s="54"/>
      <c r="P5" s="54"/>
      <c r="Q5" s="54"/>
      <c r="R5" s="54"/>
      <c r="S5" s="54"/>
      <c r="T5" s="54"/>
      <c r="U5" s="54"/>
      <c r="V5" s="54"/>
      <c r="W5" s="54"/>
      <c r="X5" s="54"/>
      <c r="Y5" s="54"/>
      <c r="Z5" s="54"/>
    </row>
    <row r="6" spans="1:26" ht="24" customHeight="1">
      <c r="A6" s="61" t="s">
        <v>152</v>
      </c>
      <c r="B6" s="139"/>
      <c r="C6" s="72"/>
      <c r="D6" s="54"/>
      <c r="E6" s="54"/>
      <c r="F6" s="54"/>
      <c r="G6" s="54"/>
      <c r="H6" s="54"/>
      <c r="I6" s="54"/>
      <c r="J6" s="54"/>
      <c r="K6" s="54"/>
      <c r="L6" s="54"/>
      <c r="M6" s="54"/>
      <c r="N6" s="54"/>
      <c r="O6" s="54"/>
      <c r="P6" s="54"/>
      <c r="Q6" s="54"/>
      <c r="R6" s="54"/>
      <c r="S6" s="54"/>
      <c r="T6" s="54"/>
      <c r="U6" s="54"/>
      <c r="V6" s="54"/>
      <c r="W6" s="54"/>
      <c r="X6" s="54"/>
      <c r="Y6" s="54"/>
      <c r="Z6" s="54"/>
    </row>
    <row r="7" spans="1:26" ht="24" customHeight="1">
      <c r="A7" s="61" t="s">
        <v>153</v>
      </c>
      <c r="B7" s="139"/>
      <c r="C7" s="72"/>
      <c r="D7" s="54"/>
      <c r="E7" s="54"/>
      <c r="F7" s="54"/>
      <c r="G7" s="54"/>
      <c r="H7" s="54"/>
      <c r="I7" s="54"/>
      <c r="J7" s="54"/>
      <c r="K7" s="54"/>
      <c r="L7" s="54"/>
      <c r="M7" s="54"/>
      <c r="N7" s="54"/>
      <c r="O7" s="54"/>
      <c r="P7" s="54"/>
      <c r="Q7" s="54"/>
      <c r="R7" s="54"/>
      <c r="S7" s="54"/>
      <c r="T7" s="54"/>
      <c r="U7" s="54"/>
      <c r="V7" s="54"/>
      <c r="W7" s="54"/>
      <c r="X7" s="54"/>
      <c r="Y7" s="54"/>
      <c r="Z7" s="54"/>
    </row>
    <row r="8" spans="1:26" ht="24" customHeight="1">
      <c r="A8" s="61" t="s">
        <v>154</v>
      </c>
      <c r="B8" s="140"/>
      <c r="C8" s="141"/>
      <c r="D8" s="54"/>
      <c r="E8" s="54"/>
      <c r="F8" s="54"/>
      <c r="G8" s="54"/>
      <c r="H8" s="54"/>
      <c r="I8" s="54"/>
      <c r="J8" s="54"/>
      <c r="K8" s="54"/>
      <c r="L8" s="54"/>
      <c r="M8" s="54"/>
      <c r="N8" s="54"/>
      <c r="O8" s="54"/>
      <c r="P8" s="54"/>
      <c r="Q8" s="54"/>
      <c r="R8" s="54"/>
      <c r="S8" s="54"/>
      <c r="T8" s="54"/>
      <c r="U8" s="54"/>
      <c r="V8" s="54"/>
      <c r="W8" s="54"/>
      <c r="X8" s="54"/>
      <c r="Y8" s="54"/>
      <c r="Z8" s="54"/>
    </row>
    <row r="9" spans="1:26" ht="24" customHeight="1">
      <c r="A9" s="61" t="s">
        <v>20</v>
      </c>
      <c r="B9" s="135" t="s">
        <v>155</v>
      </c>
      <c r="C9" s="136"/>
      <c r="D9" s="54"/>
      <c r="E9" s="54"/>
      <c r="F9" s="54"/>
      <c r="G9" s="54"/>
      <c r="H9" s="54"/>
      <c r="I9" s="54"/>
      <c r="J9" s="54"/>
      <c r="K9" s="54"/>
      <c r="L9" s="54"/>
      <c r="M9" s="54"/>
      <c r="N9" s="54"/>
      <c r="O9" s="54"/>
      <c r="P9" s="54"/>
      <c r="Q9" s="54"/>
      <c r="R9" s="54"/>
      <c r="S9" s="54"/>
      <c r="T9" s="54"/>
      <c r="U9" s="54"/>
      <c r="V9" s="54"/>
      <c r="W9" s="54"/>
      <c r="X9" s="54"/>
      <c r="Y9" s="54"/>
      <c r="Z9" s="54"/>
    </row>
    <row r="10" spans="1:26" ht="24" customHeight="1">
      <c r="A10" s="61" t="s">
        <v>21</v>
      </c>
      <c r="B10" s="135" t="s">
        <v>156</v>
      </c>
      <c r="C10" s="136"/>
      <c r="D10" s="54"/>
      <c r="E10" s="54"/>
      <c r="F10" s="54"/>
      <c r="G10" s="54"/>
      <c r="H10" s="54"/>
      <c r="I10" s="54"/>
      <c r="J10" s="54"/>
      <c r="K10" s="54"/>
      <c r="L10" s="54"/>
      <c r="M10" s="54"/>
      <c r="N10" s="54"/>
      <c r="O10" s="54"/>
      <c r="P10" s="54"/>
      <c r="Q10" s="54"/>
      <c r="R10" s="54"/>
      <c r="S10" s="54"/>
      <c r="T10" s="54"/>
      <c r="U10" s="54"/>
      <c r="V10" s="54"/>
      <c r="W10" s="54"/>
      <c r="X10" s="54"/>
      <c r="Y10" s="54"/>
      <c r="Z10" s="54"/>
    </row>
    <row r="11" spans="1:26" ht="29.25" customHeight="1">
      <c r="A11" s="60" t="s">
        <v>22</v>
      </c>
      <c r="B11" s="142" t="s">
        <v>157</v>
      </c>
      <c r="C11" s="136"/>
      <c r="D11" s="58"/>
      <c r="E11" s="58"/>
      <c r="F11" s="58"/>
      <c r="G11" s="58"/>
      <c r="H11" s="58"/>
      <c r="I11" s="58"/>
      <c r="J11" s="58"/>
      <c r="K11" s="58"/>
      <c r="L11" s="58"/>
      <c r="M11" s="58"/>
      <c r="N11" s="58"/>
      <c r="O11" s="58"/>
      <c r="P11" s="58"/>
      <c r="Q11" s="58"/>
      <c r="R11" s="58"/>
      <c r="S11" s="58"/>
      <c r="T11" s="58"/>
      <c r="U11" s="58"/>
      <c r="V11" s="58"/>
      <c r="W11" s="58"/>
      <c r="X11" s="58"/>
      <c r="Y11" s="58"/>
      <c r="Z11" s="58"/>
    </row>
    <row r="12" spans="1:26" ht="93" customHeight="1">
      <c r="A12" s="60" t="s">
        <v>23</v>
      </c>
      <c r="B12" s="142" t="s">
        <v>158</v>
      </c>
      <c r="C12" s="136"/>
      <c r="D12" s="54"/>
      <c r="E12" s="54"/>
      <c r="F12" s="54"/>
      <c r="G12" s="54"/>
      <c r="H12" s="54"/>
      <c r="I12" s="54"/>
      <c r="J12" s="54"/>
      <c r="K12" s="54"/>
      <c r="L12" s="54"/>
      <c r="M12" s="54"/>
      <c r="N12" s="54"/>
      <c r="O12" s="54"/>
      <c r="P12" s="54"/>
      <c r="Q12" s="54"/>
      <c r="R12" s="54"/>
      <c r="S12" s="54"/>
      <c r="T12" s="54"/>
      <c r="U12" s="54"/>
      <c r="V12" s="54"/>
      <c r="W12" s="54"/>
      <c r="X12" s="54"/>
      <c r="Y12" s="54"/>
      <c r="Z12" s="54"/>
    </row>
    <row r="13" spans="1:26" ht="36.75" customHeight="1">
      <c r="A13" s="61" t="s">
        <v>24</v>
      </c>
      <c r="B13" s="142" t="s">
        <v>159</v>
      </c>
      <c r="C13" s="136"/>
      <c r="D13" s="54"/>
      <c r="E13" s="54"/>
      <c r="F13" s="54"/>
      <c r="G13" s="54"/>
      <c r="H13" s="54"/>
      <c r="I13" s="54"/>
      <c r="J13" s="54"/>
      <c r="K13" s="54"/>
      <c r="L13" s="54"/>
      <c r="M13" s="54"/>
      <c r="N13" s="54"/>
      <c r="O13" s="54"/>
      <c r="P13" s="54"/>
      <c r="Q13" s="54"/>
      <c r="R13" s="54"/>
      <c r="S13" s="54"/>
      <c r="T13" s="54"/>
      <c r="U13" s="54"/>
      <c r="V13" s="54"/>
      <c r="W13" s="54"/>
      <c r="X13" s="54"/>
      <c r="Y13" s="54"/>
      <c r="Z13" s="54"/>
    </row>
    <row r="14" spans="1:26" ht="270" customHeight="1">
      <c r="A14" s="61" t="s">
        <v>40</v>
      </c>
      <c r="B14" s="142" t="s">
        <v>160</v>
      </c>
      <c r="C14" s="136"/>
      <c r="D14" s="54"/>
      <c r="E14" s="54"/>
      <c r="F14" s="54"/>
      <c r="G14" s="54"/>
      <c r="H14" s="54"/>
      <c r="I14" s="54"/>
      <c r="J14" s="54"/>
      <c r="K14" s="54"/>
      <c r="L14" s="54"/>
      <c r="M14" s="54"/>
      <c r="N14" s="54"/>
      <c r="O14" s="54"/>
      <c r="P14" s="54"/>
      <c r="Q14" s="54"/>
      <c r="R14" s="54"/>
      <c r="S14" s="54"/>
      <c r="T14" s="54"/>
      <c r="U14" s="54"/>
      <c r="V14" s="54"/>
      <c r="W14" s="54"/>
      <c r="X14" s="54"/>
      <c r="Y14" s="54"/>
      <c r="Z14" s="54"/>
    </row>
    <row r="15" spans="1:26" ht="314.25" customHeight="1">
      <c r="A15" s="61" t="s">
        <v>41</v>
      </c>
      <c r="B15" s="142" t="s">
        <v>161</v>
      </c>
      <c r="C15" s="136"/>
      <c r="D15" s="54"/>
      <c r="E15" s="54"/>
      <c r="F15" s="54"/>
      <c r="G15" s="54"/>
      <c r="H15" s="54"/>
      <c r="I15" s="54"/>
      <c r="J15" s="54"/>
      <c r="K15" s="54"/>
      <c r="L15" s="54"/>
      <c r="M15" s="54"/>
      <c r="N15" s="54"/>
      <c r="O15" s="54"/>
      <c r="P15" s="54"/>
      <c r="Q15" s="54"/>
      <c r="R15" s="54"/>
      <c r="S15" s="54"/>
      <c r="T15" s="54"/>
      <c r="U15" s="54"/>
      <c r="V15" s="54"/>
      <c r="W15" s="54"/>
      <c r="X15" s="54"/>
      <c r="Y15" s="54"/>
      <c r="Z15" s="54"/>
    </row>
    <row r="16" spans="1:26" ht="78.75" customHeight="1">
      <c r="A16" s="61" t="s">
        <v>42</v>
      </c>
      <c r="B16" s="142" t="s">
        <v>162</v>
      </c>
      <c r="C16" s="136"/>
      <c r="D16" s="54"/>
      <c r="E16" s="54"/>
      <c r="F16" s="54"/>
      <c r="G16" s="54"/>
      <c r="H16" s="54"/>
      <c r="I16" s="54"/>
      <c r="J16" s="54"/>
      <c r="K16" s="54"/>
      <c r="L16" s="54"/>
      <c r="M16" s="54"/>
      <c r="N16" s="54"/>
      <c r="O16" s="54"/>
      <c r="P16" s="54"/>
      <c r="Q16" s="54"/>
      <c r="R16" s="54"/>
      <c r="S16" s="54"/>
      <c r="T16" s="54"/>
      <c r="U16" s="54"/>
      <c r="V16" s="54"/>
      <c r="W16" s="54"/>
      <c r="X16" s="54"/>
      <c r="Y16" s="54"/>
      <c r="Z16" s="54"/>
    </row>
    <row r="17" spans="1:26" ht="123.75" customHeight="1">
      <c r="A17" s="61" t="s">
        <v>163</v>
      </c>
      <c r="B17" s="142" t="s">
        <v>164</v>
      </c>
      <c r="C17" s="136"/>
      <c r="D17" s="54"/>
      <c r="E17" s="54"/>
      <c r="F17" s="54"/>
      <c r="G17" s="54"/>
      <c r="H17" s="54"/>
      <c r="I17" s="54"/>
      <c r="J17" s="54"/>
      <c r="K17" s="54"/>
      <c r="L17" s="54"/>
      <c r="M17" s="54"/>
      <c r="N17" s="54"/>
      <c r="O17" s="54"/>
      <c r="P17" s="54"/>
      <c r="Q17" s="54"/>
      <c r="R17" s="54"/>
      <c r="S17" s="54"/>
      <c r="T17" s="54"/>
      <c r="U17" s="54"/>
      <c r="V17" s="54"/>
      <c r="W17" s="54"/>
      <c r="X17" s="54"/>
      <c r="Y17" s="54"/>
      <c r="Z17" s="54"/>
    </row>
    <row r="18" spans="1:26" ht="36.75" customHeight="1">
      <c r="A18" s="61" t="s">
        <v>165</v>
      </c>
      <c r="B18" s="142" t="s">
        <v>166</v>
      </c>
      <c r="C18" s="136"/>
      <c r="D18" s="54"/>
      <c r="E18" s="54"/>
      <c r="F18" s="54"/>
      <c r="G18" s="54"/>
      <c r="H18" s="54"/>
      <c r="I18" s="54"/>
      <c r="J18" s="54"/>
      <c r="K18" s="54"/>
      <c r="L18" s="54"/>
      <c r="M18" s="54"/>
      <c r="N18" s="54"/>
      <c r="O18" s="54"/>
      <c r="P18" s="54"/>
      <c r="Q18" s="54"/>
      <c r="R18" s="54"/>
      <c r="S18" s="54"/>
      <c r="T18" s="54"/>
      <c r="U18" s="54"/>
      <c r="V18" s="54"/>
      <c r="W18" s="54"/>
      <c r="X18" s="54"/>
      <c r="Y18" s="54"/>
      <c r="Z18" s="54"/>
    </row>
    <row r="19" spans="1:26" ht="36.75" customHeight="1">
      <c r="A19" s="61" t="s">
        <v>33</v>
      </c>
      <c r="B19" s="137" t="s">
        <v>167</v>
      </c>
      <c r="C19" s="138"/>
      <c r="D19" s="54"/>
      <c r="E19" s="54"/>
      <c r="F19" s="54"/>
      <c r="G19" s="54"/>
      <c r="H19" s="54"/>
      <c r="I19" s="54"/>
      <c r="J19" s="54"/>
      <c r="K19" s="54"/>
      <c r="L19" s="54"/>
      <c r="M19" s="54"/>
      <c r="N19" s="54"/>
      <c r="O19" s="54"/>
      <c r="P19" s="54"/>
      <c r="Q19" s="54"/>
      <c r="R19" s="54"/>
      <c r="S19" s="54"/>
      <c r="T19" s="54"/>
      <c r="U19" s="54"/>
      <c r="V19" s="54"/>
      <c r="W19" s="54"/>
      <c r="X19" s="54"/>
      <c r="Y19" s="54"/>
      <c r="Z19" s="54"/>
    </row>
    <row r="20" spans="1:26" ht="36.75" customHeight="1">
      <c r="A20" s="61" t="s">
        <v>34</v>
      </c>
      <c r="B20" s="139"/>
      <c r="C20" s="72"/>
      <c r="D20" s="54"/>
      <c r="E20" s="54"/>
      <c r="F20" s="54"/>
      <c r="G20" s="54"/>
      <c r="H20" s="54"/>
      <c r="I20" s="54"/>
      <c r="J20" s="54"/>
      <c r="K20" s="54"/>
      <c r="L20" s="54"/>
      <c r="M20" s="54"/>
      <c r="N20" s="54"/>
      <c r="O20" s="54"/>
      <c r="P20" s="54"/>
      <c r="Q20" s="54"/>
      <c r="R20" s="54"/>
      <c r="S20" s="54"/>
      <c r="T20" s="54"/>
      <c r="U20" s="54"/>
      <c r="V20" s="54"/>
      <c r="W20" s="54"/>
      <c r="X20" s="54"/>
      <c r="Y20" s="54"/>
      <c r="Z20" s="54"/>
    </row>
    <row r="21" spans="1:26" ht="36.75" customHeight="1">
      <c r="A21" s="61" t="s">
        <v>35</v>
      </c>
      <c r="B21" s="139"/>
      <c r="C21" s="72"/>
      <c r="D21" s="54"/>
      <c r="E21" s="54"/>
      <c r="F21" s="54"/>
      <c r="G21" s="54"/>
      <c r="H21" s="54"/>
      <c r="I21" s="54"/>
      <c r="J21" s="54"/>
      <c r="K21" s="54"/>
      <c r="L21" s="54"/>
      <c r="M21" s="54"/>
      <c r="N21" s="54"/>
      <c r="O21" s="54"/>
      <c r="P21" s="54"/>
      <c r="Q21" s="54"/>
      <c r="R21" s="54"/>
      <c r="S21" s="54"/>
      <c r="T21" s="54"/>
      <c r="U21" s="54"/>
      <c r="V21" s="54"/>
      <c r="W21" s="54"/>
      <c r="X21" s="54"/>
      <c r="Y21" s="54"/>
      <c r="Z21" s="54"/>
    </row>
    <row r="22" spans="1:26" ht="66.75" customHeight="1">
      <c r="A22" s="61" t="s">
        <v>38</v>
      </c>
      <c r="B22" s="135" t="s">
        <v>168</v>
      </c>
      <c r="C22" s="136"/>
      <c r="D22" s="54"/>
      <c r="E22" s="54"/>
      <c r="F22" s="54"/>
      <c r="G22" s="54"/>
      <c r="H22" s="54"/>
      <c r="I22" s="54"/>
      <c r="J22" s="54"/>
      <c r="K22" s="54"/>
      <c r="L22" s="54"/>
      <c r="M22" s="54"/>
      <c r="N22" s="54"/>
      <c r="O22" s="54"/>
      <c r="P22" s="54"/>
      <c r="Q22" s="54"/>
      <c r="R22" s="54"/>
      <c r="S22" s="54"/>
      <c r="T22" s="54"/>
      <c r="U22" s="54"/>
      <c r="V22" s="54"/>
      <c r="W22" s="54"/>
      <c r="X22" s="54"/>
      <c r="Y22" s="54"/>
      <c r="Z22" s="54"/>
    </row>
    <row r="23" spans="1:26" ht="44.25" customHeight="1">
      <c r="A23" s="60" t="s">
        <v>39</v>
      </c>
      <c r="B23" s="142" t="s">
        <v>169</v>
      </c>
      <c r="C23" s="136"/>
      <c r="D23" s="54"/>
      <c r="E23" s="54"/>
      <c r="F23" s="54"/>
      <c r="G23" s="54"/>
      <c r="H23" s="54"/>
      <c r="I23" s="54"/>
      <c r="J23" s="54"/>
      <c r="K23" s="54"/>
      <c r="L23" s="54"/>
      <c r="M23" s="54"/>
      <c r="N23" s="54"/>
      <c r="O23" s="54"/>
      <c r="P23" s="54"/>
      <c r="Q23" s="54"/>
      <c r="R23" s="54"/>
      <c r="S23" s="54"/>
      <c r="T23" s="54"/>
      <c r="U23" s="54"/>
      <c r="V23" s="54"/>
      <c r="W23" s="54"/>
      <c r="X23" s="54"/>
      <c r="Y23" s="54"/>
      <c r="Z23" s="54"/>
    </row>
    <row r="24" spans="1:26" ht="36" customHeight="1">
      <c r="A24" s="60" t="s">
        <v>72</v>
      </c>
      <c r="B24" s="143" t="s">
        <v>170</v>
      </c>
      <c r="C24" s="136"/>
      <c r="D24" s="54"/>
      <c r="E24" s="54"/>
      <c r="F24" s="54"/>
      <c r="G24" s="54"/>
      <c r="H24" s="54"/>
      <c r="I24" s="54"/>
      <c r="J24" s="54"/>
      <c r="K24" s="54"/>
      <c r="L24" s="54"/>
      <c r="M24" s="54"/>
      <c r="N24" s="54"/>
      <c r="O24" s="54"/>
      <c r="P24" s="54"/>
      <c r="Q24" s="54"/>
      <c r="R24" s="54"/>
      <c r="S24" s="54"/>
      <c r="T24" s="54"/>
      <c r="U24" s="54"/>
      <c r="V24" s="54"/>
      <c r="W24" s="54"/>
      <c r="X24" s="54"/>
      <c r="Y24" s="54"/>
      <c r="Z24" s="54"/>
    </row>
    <row r="25" spans="1:26" ht="44.25" hidden="1" customHeight="1">
      <c r="A25" s="60" t="s">
        <v>171</v>
      </c>
      <c r="B25" s="142" t="s">
        <v>172</v>
      </c>
      <c r="C25" s="136"/>
      <c r="D25" s="54"/>
      <c r="E25" s="54"/>
      <c r="F25" s="54"/>
      <c r="G25" s="54"/>
      <c r="H25" s="54"/>
      <c r="I25" s="54"/>
      <c r="J25" s="54"/>
      <c r="K25" s="54"/>
      <c r="L25" s="54"/>
      <c r="M25" s="54"/>
      <c r="N25" s="54"/>
      <c r="O25" s="54"/>
      <c r="P25" s="54"/>
      <c r="Q25" s="54"/>
      <c r="R25" s="54"/>
      <c r="S25" s="54"/>
      <c r="T25" s="54"/>
      <c r="U25" s="54"/>
      <c r="V25" s="54"/>
      <c r="W25" s="54"/>
      <c r="X25" s="54"/>
      <c r="Y25" s="54"/>
      <c r="Z25" s="54"/>
    </row>
    <row r="26" spans="1:26" ht="36" hidden="1" customHeight="1">
      <c r="A26" s="62" t="s">
        <v>173</v>
      </c>
      <c r="B26" s="143" t="s">
        <v>174</v>
      </c>
      <c r="C26" s="136"/>
      <c r="D26" s="54"/>
      <c r="E26" s="54"/>
      <c r="F26" s="54"/>
      <c r="G26" s="54"/>
      <c r="H26" s="54"/>
      <c r="I26" s="54"/>
      <c r="J26" s="54"/>
      <c r="K26" s="54"/>
      <c r="L26" s="54"/>
      <c r="M26" s="54"/>
      <c r="N26" s="54"/>
      <c r="O26" s="54"/>
      <c r="P26" s="54"/>
      <c r="Q26" s="54"/>
      <c r="R26" s="54"/>
      <c r="S26" s="54"/>
      <c r="T26" s="54"/>
      <c r="U26" s="54"/>
      <c r="V26" s="54"/>
      <c r="W26" s="54"/>
      <c r="X26" s="54"/>
      <c r="Y26" s="54"/>
      <c r="Z26" s="54"/>
    </row>
    <row r="27" spans="1:26" ht="54.75" hidden="1" customHeight="1">
      <c r="A27" s="60" t="s">
        <v>175</v>
      </c>
      <c r="B27" s="143" t="s">
        <v>176</v>
      </c>
      <c r="C27" s="136"/>
      <c r="D27" s="54"/>
      <c r="E27" s="54"/>
      <c r="F27" s="54"/>
      <c r="G27" s="54"/>
      <c r="H27" s="54"/>
      <c r="I27" s="54"/>
      <c r="J27" s="54"/>
      <c r="K27" s="54"/>
      <c r="L27" s="54"/>
      <c r="M27" s="54"/>
      <c r="N27" s="54"/>
      <c r="O27" s="54"/>
      <c r="P27" s="54"/>
      <c r="Q27" s="54"/>
      <c r="R27" s="54"/>
      <c r="S27" s="54"/>
      <c r="T27" s="54"/>
      <c r="U27" s="54"/>
      <c r="V27" s="54"/>
      <c r="W27" s="54"/>
      <c r="X27" s="54"/>
      <c r="Y27" s="54"/>
      <c r="Z27" s="54"/>
    </row>
    <row r="28" spans="1:26" ht="54.75" customHeight="1">
      <c r="A28" s="60" t="s">
        <v>43</v>
      </c>
      <c r="B28" s="143" t="s">
        <v>177</v>
      </c>
      <c r="C28" s="136"/>
      <c r="D28" s="54"/>
      <c r="E28" s="54"/>
      <c r="F28" s="54"/>
      <c r="G28" s="54"/>
      <c r="H28" s="54"/>
      <c r="I28" s="54"/>
      <c r="J28" s="54"/>
      <c r="K28" s="54"/>
      <c r="L28" s="54"/>
      <c r="M28" s="54"/>
      <c r="N28" s="54"/>
      <c r="O28" s="54"/>
      <c r="P28" s="54"/>
      <c r="Q28" s="54"/>
      <c r="R28" s="54"/>
      <c r="S28" s="54"/>
      <c r="T28" s="54"/>
      <c r="U28" s="54"/>
      <c r="V28" s="54"/>
      <c r="W28" s="54"/>
      <c r="X28" s="54"/>
      <c r="Y28" s="54"/>
      <c r="Z28" s="54"/>
    </row>
    <row r="29" spans="1:26" ht="54.75" customHeight="1">
      <c r="A29" s="60" t="s">
        <v>44</v>
      </c>
      <c r="B29" s="143" t="s">
        <v>178</v>
      </c>
      <c r="C29" s="136"/>
      <c r="D29" s="54"/>
      <c r="E29" s="54"/>
      <c r="F29" s="54"/>
      <c r="G29" s="54"/>
      <c r="H29" s="54"/>
      <c r="I29" s="54"/>
      <c r="J29" s="54"/>
      <c r="K29" s="54"/>
      <c r="L29" s="54"/>
      <c r="M29" s="54"/>
      <c r="N29" s="54"/>
      <c r="O29" s="54"/>
      <c r="P29" s="54"/>
      <c r="Q29" s="54"/>
      <c r="R29" s="54"/>
      <c r="S29" s="54"/>
      <c r="T29" s="54"/>
      <c r="U29" s="54"/>
      <c r="V29" s="54"/>
      <c r="W29" s="54"/>
      <c r="X29" s="54"/>
      <c r="Y29" s="54"/>
      <c r="Z29" s="54"/>
    </row>
    <row r="30" spans="1:26" ht="54.75" customHeight="1">
      <c r="A30" s="60" t="s">
        <v>45</v>
      </c>
      <c r="B30" s="143" t="s">
        <v>179</v>
      </c>
      <c r="C30" s="136"/>
      <c r="D30" s="54"/>
      <c r="E30" s="54"/>
      <c r="F30" s="54"/>
      <c r="G30" s="54"/>
      <c r="H30" s="54"/>
      <c r="I30" s="54"/>
      <c r="J30" s="54"/>
      <c r="K30" s="54"/>
      <c r="L30" s="54"/>
      <c r="M30" s="54"/>
      <c r="N30" s="54"/>
      <c r="O30" s="54"/>
      <c r="P30" s="54"/>
      <c r="Q30" s="54"/>
      <c r="R30" s="54"/>
      <c r="S30" s="54"/>
      <c r="T30" s="54"/>
      <c r="U30" s="54"/>
      <c r="V30" s="54"/>
      <c r="W30" s="54"/>
      <c r="X30" s="54"/>
      <c r="Y30" s="54"/>
      <c r="Z30" s="54"/>
    </row>
    <row r="31" spans="1:26" ht="54.75" customHeight="1">
      <c r="A31" s="60" t="s">
        <v>46</v>
      </c>
      <c r="B31" s="143" t="s">
        <v>180</v>
      </c>
      <c r="C31" s="136"/>
      <c r="D31" s="54"/>
      <c r="E31" s="54"/>
      <c r="F31" s="54"/>
      <c r="G31" s="54"/>
      <c r="H31" s="54"/>
      <c r="I31" s="54"/>
      <c r="J31" s="54"/>
      <c r="K31" s="54"/>
      <c r="L31" s="54"/>
      <c r="M31" s="54"/>
      <c r="N31" s="54"/>
      <c r="O31" s="54"/>
      <c r="P31" s="54"/>
      <c r="Q31" s="54"/>
      <c r="R31" s="54"/>
      <c r="S31" s="54"/>
      <c r="T31" s="54"/>
      <c r="U31" s="54"/>
      <c r="V31" s="54"/>
      <c r="W31" s="54"/>
      <c r="X31" s="54"/>
      <c r="Y31" s="54"/>
      <c r="Z31" s="54"/>
    </row>
    <row r="32" spans="1:26" ht="54.75" customHeight="1">
      <c r="A32" s="60" t="s">
        <v>181</v>
      </c>
      <c r="B32" s="143" t="s">
        <v>182</v>
      </c>
      <c r="C32" s="136"/>
      <c r="D32" s="54"/>
      <c r="E32" s="54"/>
      <c r="F32" s="54"/>
      <c r="G32" s="54"/>
      <c r="H32" s="54"/>
      <c r="I32" s="54"/>
      <c r="J32" s="54"/>
      <c r="K32" s="54"/>
      <c r="L32" s="54"/>
      <c r="M32" s="54"/>
      <c r="N32" s="54"/>
      <c r="O32" s="54"/>
      <c r="P32" s="54"/>
      <c r="Q32" s="54"/>
      <c r="R32" s="54"/>
      <c r="S32" s="54"/>
      <c r="T32" s="54"/>
      <c r="U32" s="54"/>
      <c r="V32" s="54"/>
      <c r="W32" s="54"/>
      <c r="X32" s="54"/>
      <c r="Y32" s="54"/>
      <c r="Z32" s="54"/>
    </row>
    <row r="33" spans="1:26" ht="54.75" customHeight="1">
      <c r="A33" s="60" t="s">
        <v>183</v>
      </c>
      <c r="B33" s="143" t="s">
        <v>184</v>
      </c>
      <c r="C33" s="136"/>
      <c r="D33" s="54"/>
      <c r="E33" s="54"/>
      <c r="F33" s="54"/>
      <c r="G33" s="54"/>
      <c r="H33" s="54"/>
      <c r="I33" s="54"/>
      <c r="J33" s="54"/>
      <c r="K33" s="54"/>
      <c r="L33" s="54"/>
      <c r="M33" s="54"/>
      <c r="N33" s="54"/>
      <c r="O33" s="54"/>
      <c r="P33" s="54"/>
      <c r="Q33" s="54"/>
      <c r="R33" s="54"/>
      <c r="S33" s="54"/>
      <c r="T33" s="54"/>
      <c r="U33" s="54"/>
      <c r="V33" s="54"/>
      <c r="W33" s="54"/>
      <c r="X33" s="54"/>
      <c r="Y33" s="54"/>
      <c r="Z33" s="54"/>
    </row>
    <row r="34" spans="1:26" ht="15.75" customHeight="1">
      <c r="A34" s="63"/>
      <c r="B34" s="3"/>
      <c r="C34" s="64"/>
      <c r="D34" s="54"/>
      <c r="E34" s="54"/>
      <c r="F34" s="54"/>
      <c r="G34" s="54"/>
      <c r="H34" s="54"/>
      <c r="I34" s="54"/>
      <c r="J34" s="54"/>
      <c r="K34" s="54"/>
      <c r="L34" s="54"/>
      <c r="M34" s="54"/>
      <c r="N34" s="54"/>
      <c r="O34" s="54"/>
      <c r="P34" s="54"/>
      <c r="Q34" s="54"/>
      <c r="R34" s="54"/>
      <c r="S34" s="54"/>
      <c r="T34" s="54"/>
      <c r="U34" s="54"/>
      <c r="V34" s="54"/>
      <c r="W34" s="54"/>
      <c r="X34" s="54"/>
      <c r="Y34" s="54"/>
      <c r="Z34" s="54"/>
    </row>
    <row r="35" spans="1:26" ht="15.75" customHeight="1">
      <c r="A35" s="63"/>
      <c r="B35" s="3"/>
      <c r="C35" s="64"/>
      <c r="D35" s="54"/>
      <c r="E35" s="54"/>
      <c r="F35" s="54"/>
      <c r="G35" s="54"/>
      <c r="H35" s="54"/>
      <c r="I35" s="54"/>
      <c r="J35" s="54"/>
      <c r="K35" s="54"/>
      <c r="L35" s="54"/>
      <c r="M35" s="54"/>
      <c r="N35" s="54"/>
      <c r="O35" s="54"/>
      <c r="P35" s="54"/>
      <c r="Q35" s="54"/>
      <c r="R35" s="54"/>
      <c r="S35" s="54"/>
      <c r="T35" s="54"/>
      <c r="U35" s="54"/>
      <c r="V35" s="54"/>
      <c r="W35" s="54"/>
      <c r="X35" s="54"/>
      <c r="Y35" s="54"/>
      <c r="Z35" s="54"/>
    </row>
    <row r="36" spans="1:26" ht="15.75" customHeight="1">
      <c r="A36" s="63"/>
      <c r="B36" s="3"/>
      <c r="C36" s="64"/>
      <c r="D36" s="54"/>
      <c r="E36" s="54"/>
      <c r="F36" s="54"/>
      <c r="G36" s="54"/>
      <c r="H36" s="54"/>
      <c r="I36" s="54"/>
      <c r="J36" s="54"/>
      <c r="K36" s="54"/>
      <c r="L36" s="54"/>
      <c r="M36" s="54"/>
      <c r="N36" s="54"/>
      <c r="O36" s="54"/>
      <c r="P36" s="54"/>
      <c r="Q36" s="54"/>
      <c r="R36" s="54"/>
      <c r="S36" s="54"/>
      <c r="T36" s="54"/>
      <c r="U36" s="54"/>
      <c r="V36" s="54"/>
      <c r="W36" s="54"/>
      <c r="X36" s="54"/>
      <c r="Y36" s="54"/>
      <c r="Z36" s="54"/>
    </row>
    <row r="37" spans="1:26" ht="15.75" customHeight="1">
      <c r="A37" s="63"/>
      <c r="B37" s="3"/>
      <c r="C37" s="64"/>
      <c r="D37" s="54"/>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63"/>
      <c r="B38" s="3"/>
      <c r="C38" s="64"/>
      <c r="D38" s="54"/>
      <c r="E38" s="54"/>
      <c r="F38" s="54"/>
      <c r="G38" s="54"/>
      <c r="H38" s="54"/>
      <c r="I38" s="54"/>
      <c r="J38" s="54"/>
      <c r="K38" s="54"/>
      <c r="L38" s="54"/>
      <c r="M38" s="54"/>
      <c r="N38" s="54"/>
      <c r="O38" s="54"/>
      <c r="P38" s="54"/>
      <c r="Q38" s="54"/>
      <c r="R38" s="54"/>
      <c r="S38" s="54"/>
      <c r="T38" s="54"/>
      <c r="U38" s="54"/>
      <c r="V38" s="54"/>
      <c r="W38" s="54"/>
      <c r="X38" s="54"/>
      <c r="Y38" s="54"/>
      <c r="Z38" s="54"/>
    </row>
    <row r="39" spans="1:26" ht="15.75" customHeight="1">
      <c r="A39" s="63"/>
      <c r="B39" s="3"/>
      <c r="C39" s="64"/>
      <c r="D39" s="54"/>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63"/>
      <c r="B40" s="3"/>
      <c r="C40" s="64"/>
      <c r="D40" s="54"/>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63"/>
      <c r="B41" s="3"/>
      <c r="C41" s="64"/>
      <c r="D41" s="54"/>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63"/>
      <c r="B42" s="3"/>
      <c r="C42" s="64"/>
      <c r="D42" s="54"/>
      <c r="E42" s="54"/>
      <c r="F42" s="54"/>
      <c r="G42" s="54"/>
      <c r="H42" s="54"/>
      <c r="I42" s="54"/>
      <c r="J42" s="54"/>
      <c r="K42" s="54"/>
      <c r="L42" s="54"/>
      <c r="M42" s="54"/>
      <c r="N42" s="54"/>
      <c r="O42" s="54"/>
      <c r="P42" s="54"/>
      <c r="Q42" s="54"/>
      <c r="R42" s="54"/>
      <c r="S42" s="54"/>
      <c r="T42" s="54"/>
      <c r="U42" s="54"/>
      <c r="V42" s="54"/>
      <c r="W42" s="54"/>
      <c r="X42" s="54"/>
      <c r="Y42" s="54"/>
      <c r="Z42" s="54"/>
    </row>
    <row r="43" spans="1:26" ht="15.75" customHeight="1">
      <c r="A43" s="63"/>
      <c r="B43" s="3"/>
      <c r="C43" s="64"/>
      <c r="D43" s="54"/>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63"/>
      <c r="B44" s="3"/>
      <c r="C44" s="64"/>
      <c r="D44" s="54"/>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63"/>
      <c r="B45" s="3"/>
      <c r="C45" s="64"/>
      <c r="D45" s="54"/>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63"/>
      <c r="B46" s="3"/>
      <c r="C46" s="64"/>
      <c r="D46" s="54"/>
      <c r="E46" s="54"/>
      <c r="F46" s="54"/>
      <c r="G46" s="54"/>
      <c r="H46" s="54"/>
      <c r="I46" s="54"/>
      <c r="J46" s="54"/>
      <c r="K46" s="54"/>
      <c r="L46" s="54"/>
      <c r="M46" s="54"/>
      <c r="N46" s="54"/>
      <c r="O46" s="54"/>
      <c r="P46" s="54"/>
      <c r="Q46" s="54"/>
      <c r="R46" s="54"/>
      <c r="S46" s="54"/>
      <c r="T46" s="54"/>
      <c r="U46" s="54"/>
      <c r="V46" s="54"/>
      <c r="W46" s="54"/>
      <c r="X46" s="54"/>
      <c r="Y46" s="54"/>
      <c r="Z46" s="54"/>
    </row>
    <row r="47" spans="1:26" ht="15.75" customHeight="1">
      <c r="A47" s="63"/>
      <c r="B47" s="3"/>
      <c r="C47" s="64"/>
      <c r="D47" s="54"/>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63"/>
      <c r="B48" s="3"/>
      <c r="C48" s="64"/>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63"/>
      <c r="B49" s="3"/>
      <c r="C49" s="64"/>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63"/>
      <c r="B50" s="3"/>
      <c r="C50" s="64"/>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63"/>
      <c r="B51" s="3"/>
      <c r="C51" s="64"/>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63"/>
      <c r="B52" s="3"/>
      <c r="C52" s="64"/>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63"/>
      <c r="B53" s="3"/>
      <c r="C53" s="64"/>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63"/>
      <c r="B54" s="3"/>
      <c r="C54" s="64"/>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63"/>
      <c r="B55" s="3"/>
      <c r="C55" s="64"/>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63"/>
      <c r="B56" s="3"/>
      <c r="C56" s="64"/>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63"/>
      <c r="B57" s="3"/>
      <c r="C57" s="64"/>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63"/>
      <c r="B58" s="3"/>
      <c r="C58" s="64"/>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63"/>
      <c r="B59" s="3"/>
      <c r="C59" s="64"/>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63"/>
      <c r="B60" s="3"/>
      <c r="C60" s="64"/>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63"/>
      <c r="B61" s="3"/>
      <c r="C61" s="64"/>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63"/>
      <c r="B62" s="3"/>
      <c r="C62" s="64"/>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63"/>
      <c r="B63" s="3"/>
      <c r="C63" s="64"/>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63"/>
      <c r="B64" s="3"/>
      <c r="C64" s="64"/>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63"/>
      <c r="B65" s="3"/>
      <c r="C65" s="64"/>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63"/>
      <c r="B66" s="3"/>
      <c r="C66" s="64"/>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63"/>
      <c r="B67" s="3"/>
      <c r="C67" s="64"/>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63"/>
      <c r="B68" s="3"/>
      <c r="C68" s="64"/>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63"/>
      <c r="B69" s="3"/>
      <c r="C69" s="64"/>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63"/>
      <c r="B70" s="3"/>
      <c r="C70" s="64"/>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63"/>
      <c r="B71" s="3"/>
      <c r="C71" s="64"/>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63"/>
      <c r="B72" s="3"/>
      <c r="C72" s="64"/>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63"/>
      <c r="B73" s="3"/>
      <c r="C73" s="64"/>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63"/>
      <c r="B74" s="3"/>
      <c r="C74" s="64"/>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63"/>
      <c r="B75" s="3"/>
      <c r="C75" s="64"/>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63"/>
      <c r="B76" s="3"/>
      <c r="C76" s="64"/>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63"/>
      <c r="B77" s="3"/>
      <c r="C77" s="64"/>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63"/>
      <c r="B78" s="3"/>
      <c r="C78" s="64"/>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63"/>
      <c r="B79" s="3"/>
      <c r="C79" s="64"/>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63"/>
      <c r="B80" s="3"/>
      <c r="C80" s="64"/>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63"/>
      <c r="B81" s="3"/>
      <c r="C81" s="64"/>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63"/>
      <c r="B82" s="3"/>
      <c r="C82" s="64"/>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63"/>
      <c r="B83" s="3"/>
      <c r="C83" s="64"/>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63"/>
      <c r="B84" s="3"/>
      <c r="C84" s="64"/>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63"/>
      <c r="B85" s="3"/>
      <c r="C85" s="64"/>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63"/>
      <c r="B86" s="3"/>
      <c r="C86" s="64"/>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63"/>
      <c r="B87" s="3"/>
      <c r="C87" s="64"/>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63"/>
      <c r="B88" s="3"/>
      <c r="C88" s="64"/>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63"/>
      <c r="B89" s="3"/>
      <c r="C89" s="64"/>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63"/>
      <c r="B90" s="3"/>
      <c r="C90" s="64"/>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63"/>
      <c r="B91" s="3"/>
      <c r="C91" s="64"/>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63"/>
      <c r="B92" s="3"/>
      <c r="C92" s="64"/>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63"/>
      <c r="B93" s="3"/>
      <c r="C93" s="64"/>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63"/>
      <c r="B94" s="3"/>
      <c r="C94" s="64"/>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63"/>
      <c r="B95" s="3"/>
      <c r="C95" s="64"/>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63"/>
      <c r="B96" s="3"/>
      <c r="C96" s="64"/>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63"/>
      <c r="B97" s="3"/>
      <c r="C97" s="64"/>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63"/>
      <c r="B98" s="3"/>
      <c r="C98" s="64"/>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63"/>
      <c r="B99" s="3"/>
      <c r="C99" s="6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63"/>
      <c r="B100" s="3"/>
      <c r="C100" s="6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63"/>
      <c r="B101" s="3"/>
      <c r="C101" s="6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63"/>
      <c r="B102" s="3"/>
      <c r="C102" s="6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63"/>
      <c r="B103" s="3"/>
      <c r="C103" s="6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63"/>
      <c r="B104" s="3"/>
      <c r="C104" s="6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63"/>
      <c r="B105" s="3"/>
      <c r="C105" s="6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63"/>
      <c r="B106" s="3"/>
      <c r="C106" s="6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63"/>
      <c r="B107" s="3"/>
      <c r="C107" s="6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63"/>
      <c r="B108" s="3"/>
      <c r="C108" s="6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63"/>
      <c r="B109" s="3"/>
      <c r="C109" s="6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63"/>
      <c r="B110" s="3"/>
      <c r="C110" s="6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63"/>
      <c r="B111" s="3"/>
      <c r="C111" s="6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63"/>
      <c r="B112" s="3"/>
      <c r="C112" s="6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63"/>
      <c r="B113" s="3"/>
      <c r="C113" s="6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63"/>
      <c r="B114" s="3"/>
      <c r="C114" s="6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63"/>
      <c r="B115" s="3"/>
      <c r="C115" s="6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63"/>
      <c r="B116" s="3"/>
      <c r="C116" s="6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63"/>
      <c r="B117" s="3"/>
      <c r="C117" s="6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63"/>
      <c r="B118" s="3"/>
      <c r="C118" s="6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63"/>
      <c r="B119" s="3"/>
      <c r="C119" s="6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63"/>
      <c r="B120" s="3"/>
      <c r="C120" s="6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63"/>
      <c r="B121" s="3"/>
      <c r="C121" s="6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63"/>
      <c r="B122" s="3"/>
      <c r="C122" s="6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63"/>
      <c r="B123" s="3"/>
      <c r="C123" s="6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63"/>
      <c r="B124" s="3"/>
      <c r="C124" s="6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63"/>
      <c r="B125" s="3"/>
      <c r="C125" s="6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63"/>
      <c r="B126" s="3"/>
      <c r="C126" s="6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63"/>
      <c r="B127" s="3"/>
      <c r="C127" s="6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63"/>
      <c r="B128" s="3"/>
      <c r="C128" s="6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63"/>
      <c r="B129" s="3"/>
      <c r="C129" s="6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63"/>
      <c r="B130" s="3"/>
      <c r="C130" s="6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63"/>
      <c r="B131" s="3"/>
      <c r="C131" s="6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63"/>
      <c r="B132" s="3"/>
      <c r="C132" s="6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63"/>
      <c r="B133" s="3"/>
      <c r="C133" s="6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63"/>
      <c r="B134" s="3"/>
      <c r="C134" s="6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63"/>
      <c r="B135" s="3"/>
      <c r="C135" s="6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63"/>
      <c r="B136" s="3"/>
      <c r="C136" s="6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63"/>
      <c r="B137" s="3"/>
      <c r="C137" s="6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63"/>
      <c r="B138" s="3"/>
      <c r="C138" s="6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63"/>
      <c r="B139" s="3"/>
      <c r="C139" s="6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63"/>
      <c r="B140" s="3"/>
      <c r="C140" s="6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63"/>
      <c r="B141" s="3"/>
      <c r="C141" s="6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63"/>
      <c r="B142" s="3"/>
      <c r="C142" s="6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63"/>
      <c r="B143" s="3"/>
      <c r="C143" s="6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63"/>
      <c r="B144" s="3"/>
      <c r="C144" s="6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63"/>
      <c r="B145" s="3"/>
      <c r="C145" s="6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63"/>
      <c r="B146" s="3"/>
      <c r="C146" s="6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63"/>
      <c r="B147" s="3"/>
      <c r="C147" s="6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63"/>
      <c r="B148" s="3"/>
      <c r="C148" s="6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63"/>
      <c r="B149" s="3"/>
      <c r="C149" s="6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63"/>
      <c r="B150" s="3"/>
      <c r="C150" s="6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63"/>
      <c r="B151" s="3"/>
      <c r="C151" s="6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63"/>
      <c r="B152" s="3"/>
      <c r="C152" s="6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63"/>
      <c r="B153" s="3"/>
      <c r="C153" s="6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63"/>
      <c r="B154" s="3"/>
      <c r="C154" s="6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63"/>
      <c r="B155" s="3"/>
      <c r="C155" s="6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63"/>
      <c r="B156" s="3"/>
      <c r="C156" s="6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63"/>
      <c r="B157" s="3"/>
      <c r="C157" s="6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63"/>
      <c r="B158" s="3"/>
      <c r="C158" s="6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63"/>
      <c r="B159" s="3"/>
      <c r="C159" s="6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63"/>
      <c r="B160" s="3"/>
      <c r="C160" s="6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63"/>
      <c r="B161" s="3"/>
      <c r="C161" s="6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63"/>
      <c r="B162" s="3"/>
      <c r="C162" s="6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63"/>
      <c r="B163" s="3"/>
      <c r="C163" s="6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63"/>
      <c r="B164" s="3"/>
      <c r="C164" s="6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63"/>
      <c r="B165" s="3"/>
      <c r="C165" s="6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63"/>
      <c r="B166" s="3"/>
      <c r="C166" s="6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63"/>
      <c r="B167" s="3"/>
      <c r="C167" s="6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63"/>
      <c r="B168" s="3"/>
      <c r="C168" s="6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63"/>
      <c r="B169" s="3"/>
      <c r="C169" s="6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63"/>
      <c r="B170" s="3"/>
      <c r="C170" s="6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63"/>
      <c r="B171" s="3"/>
      <c r="C171" s="6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63"/>
      <c r="B172" s="3"/>
      <c r="C172" s="6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63"/>
      <c r="B173" s="3"/>
      <c r="C173" s="6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63"/>
      <c r="B174" s="3"/>
      <c r="C174" s="6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63"/>
      <c r="B175" s="3"/>
      <c r="C175" s="6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63"/>
      <c r="B176" s="3"/>
      <c r="C176" s="6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63"/>
      <c r="B177" s="3"/>
      <c r="C177" s="6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63"/>
      <c r="B178" s="3"/>
      <c r="C178" s="6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63"/>
      <c r="B179" s="3"/>
      <c r="C179" s="6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63"/>
      <c r="B180" s="3"/>
      <c r="C180" s="6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63"/>
      <c r="B181" s="3"/>
      <c r="C181" s="6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63"/>
      <c r="B182" s="3"/>
      <c r="C182" s="6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63"/>
      <c r="B183" s="3"/>
      <c r="C183" s="6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63"/>
      <c r="B184" s="3"/>
      <c r="C184" s="6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63"/>
      <c r="B185" s="3"/>
      <c r="C185" s="6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63"/>
      <c r="B186" s="3"/>
      <c r="C186" s="6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63"/>
      <c r="B187" s="3"/>
      <c r="C187" s="6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63"/>
      <c r="B188" s="3"/>
      <c r="C188" s="6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63"/>
      <c r="B189" s="3"/>
      <c r="C189" s="6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63"/>
      <c r="B190" s="3"/>
      <c r="C190" s="6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63"/>
      <c r="B191" s="3"/>
      <c r="C191" s="6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63"/>
      <c r="B192" s="3"/>
      <c r="C192" s="6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63"/>
      <c r="B193" s="3"/>
      <c r="C193" s="6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63"/>
      <c r="B194" s="3"/>
      <c r="C194" s="6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63"/>
      <c r="B195" s="3"/>
      <c r="C195" s="6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63"/>
      <c r="B196" s="3"/>
      <c r="C196" s="6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63"/>
      <c r="B197" s="3"/>
      <c r="C197" s="6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63"/>
      <c r="B198" s="3"/>
      <c r="C198" s="6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63"/>
      <c r="B199" s="3"/>
      <c r="C199" s="6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63"/>
      <c r="B200" s="3"/>
      <c r="C200" s="6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63"/>
      <c r="B201" s="3"/>
      <c r="C201" s="6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63"/>
      <c r="B202" s="3"/>
      <c r="C202" s="6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63"/>
      <c r="B203" s="3"/>
      <c r="C203" s="6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63"/>
      <c r="B204" s="3"/>
      <c r="C204" s="6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63"/>
      <c r="B205" s="3"/>
      <c r="C205" s="6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63"/>
      <c r="B206" s="3"/>
      <c r="C206" s="6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63"/>
      <c r="B207" s="3"/>
      <c r="C207" s="6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63"/>
      <c r="B208" s="3"/>
      <c r="C208" s="6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63"/>
      <c r="B209" s="3"/>
      <c r="C209" s="6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63"/>
      <c r="B210" s="3"/>
      <c r="C210" s="6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63"/>
      <c r="B211" s="3"/>
      <c r="C211" s="6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63"/>
      <c r="B212" s="3"/>
      <c r="C212" s="6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63"/>
      <c r="B213" s="3"/>
      <c r="C213" s="6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63"/>
      <c r="B214" s="3"/>
      <c r="C214" s="6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63"/>
      <c r="B215" s="3"/>
      <c r="C215" s="6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63"/>
      <c r="B216" s="3"/>
      <c r="C216" s="6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63"/>
      <c r="B217" s="3"/>
      <c r="C217" s="6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63"/>
      <c r="B218" s="3"/>
      <c r="C218" s="6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63"/>
      <c r="B219" s="3"/>
      <c r="C219" s="6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63"/>
      <c r="B220" s="3"/>
      <c r="C220" s="6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63"/>
      <c r="B221" s="3"/>
      <c r="C221" s="6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63"/>
      <c r="B222" s="3"/>
      <c r="C222" s="6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63"/>
      <c r="B223" s="3"/>
      <c r="C223" s="6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63"/>
      <c r="B224" s="3"/>
      <c r="C224" s="6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63"/>
      <c r="B225" s="3"/>
      <c r="C225" s="6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63"/>
      <c r="B226" s="3"/>
      <c r="C226" s="6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63"/>
      <c r="B227" s="3"/>
      <c r="C227" s="6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63"/>
      <c r="B228" s="3"/>
      <c r="C228" s="6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63"/>
      <c r="B229" s="3"/>
      <c r="C229" s="6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63"/>
      <c r="B230" s="3"/>
      <c r="C230" s="6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63"/>
      <c r="B231" s="3"/>
      <c r="C231" s="6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63"/>
      <c r="B232" s="3"/>
      <c r="C232" s="6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63"/>
      <c r="B233" s="3"/>
      <c r="C233" s="6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 </vt:lpstr>
      <vt:lpstr>Datos</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2026-05-21T21:00:16Z</dcterms:modified>
</cp:coreProperties>
</file>