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FBB23D73-6A60-413E-96B2-494FEFF4B4B4}" xr6:coauthVersionLast="47" xr6:coauthVersionMax="47" xr10:uidLastSave="{00000000-0000-0000-0000-000000000000}"/>
  <bookViews>
    <workbookView xWindow="-108" yWindow="-108" windowWidth="23256" windowHeight="12576" xr2:uid="{00000000-000D-0000-FFFF-FFFF00000000}"/>
  </bookViews>
  <sheets>
    <sheet name="PM01. Gestionar formac y capac" sheetId="1" r:id="rId1"/>
  </sheets>
  <externalReferences>
    <externalReference r:id="rId2"/>
    <externalReference r:id="rId3"/>
  </externalReferences>
  <definedNames>
    <definedName name="ACEPTABLE">#REF!</definedName>
    <definedName name="AGENTE">#REF!</definedName>
    <definedName name="Asumir_Riesgo">#REF!</definedName>
    <definedName name="CLASES">#REF!</definedName>
    <definedName name="CONTROL">#REF!</definedName>
    <definedName name="DIRECCIONES1">#REF!</definedName>
    <definedName name="direcciones2">#REF!</definedName>
    <definedName name="Evaluación_Integral">'[1]RIESGOS DE GESTIÓN'!#REF!</definedName>
    <definedName name="FACTOR">#REF!</definedName>
    <definedName name="FUENTE">#REF!</definedName>
    <definedName name="GERENCIA">#REF!</definedName>
    <definedName name="GERENCIA1">#REF!</definedName>
    <definedName name="GERENCIAS">#REF!</definedName>
    <definedName name="NCONTROL">#REF!</definedName>
    <definedName name="NIVEL0">#REF!</definedName>
    <definedName name="Nivel1">#REF!</definedName>
    <definedName name="nivel2">#REF!</definedName>
    <definedName name="Nivel3">#REF!</definedName>
    <definedName name="Nivel4">#REF!</definedName>
    <definedName name="nIVEL5">#REF!</definedName>
    <definedName name="Nivel6">#REF!</definedName>
    <definedName name="NOMBRE">#REF!</definedName>
    <definedName name="NUMERO">#REF!</definedName>
    <definedName name="PESO">#REF!</definedName>
    <definedName name="Peso2">#REF!</definedName>
    <definedName name="PESOS">#REF!</definedName>
    <definedName name="PROCESO">#REF!</definedName>
    <definedName name="rS">#REF!</definedName>
    <definedName name="tratamiento">#REF!</definedName>
    <definedName name="Valor1">#REF!</definedName>
    <definedName name="valor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IUvuznfFLOapYk9xliCs2HiSMIwf0b33UNOSp4Ragls="/>
    </ext>
  </extLst>
</workbook>
</file>

<file path=xl/calcChain.xml><?xml version="1.0" encoding="utf-8"?>
<calcChain xmlns="http://schemas.openxmlformats.org/spreadsheetml/2006/main">
  <c r="M22" i="1" l="1"/>
  <c r="M21" i="1"/>
  <c r="M20" i="1"/>
  <c r="M19" i="1"/>
  <c r="M18" i="1"/>
  <c r="M17" i="1"/>
  <c r="M16" i="1"/>
  <c r="M15" i="1"/>
  <c r="N14" i="1"/>
  <c r="N17" i="1" s="1"/>
  <c r="P17" i="1" s="1"/>
  <c r="M14" i="1"/>
  <c r="H14" i="1"/>
  <c r="P14" i="1" l="1"/>
  <c r="Q17" i="1"/>
  <c r="R14" i="1" s="1"/>
  <c r="S14" i="1" s="1"/>
  <c r="T14" i="1" s="1"/>
</calcChain>
</file>

<file path=xl/sharedStrings.xml><?xml version="1.0" encoding="utf-8"?>
<sst xmlns="http://schemas.openxmlformats.org/spreadsheetml/2006/main" count="113" uniqueCount="99">
  <si>
    <t>MAPA DE RIESGOS</t>
  </si>
  <si>
    <t xml:space="preserve">Código: </t>
  </si>
  <si>
    <t>PE01-FO-002</t>
  </si>
  <si>
    <t>Versión:</t>
  </si>
  <si>
    <t>Fecha:</t>
  </si>
  <si>
    <t>PROCESO</t>
  </si>
  <si>
    <t>GESTIONAR LA FORMACIÓN Y CAPACITACIÓN PARA EL TRABAJO</t>
  </si>
  <si>
    <t>OBJETIVO DEL PROCESO</t>
  </si>
  <si>
    <t>Fortalecer el rol productivo e incluyente de la población sujeto de atención del instituto, a través de los procesos de formación y capacitación en competencias ciudadanas, laborales, generales y específicas que les permita ser más competitivos.</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</si>
  <si>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</si>
  <si>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</si>
  <si>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</si>
  <si>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</si>
  <si>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</si>
  <si>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 xml:space="preserve">El proceso inicia con el diagnostico de necesidades de formación y capacitación para el trabjo de la población sujeto de atención del instituto, con el propósito de fortalecer el potencial productivo de los beneficiarios, a través de la formación y capacitación en competencias ciudadanas, laborales, generales y específicas y finaliza con la elaboración del informe de gestión anual. </t>
  </si>
  <si>
    <t>x</t>
  </si>
  <si>
    <t>INICIO</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</si>
  <si>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</si>
  <si>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</si>
  <si>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</si>
  <si>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</si>
  <si>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</si>
  <si>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</si>
  <si>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</si>
  <si>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</si>
  <si>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</si>
  <si>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</si>
  <si>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</si>
  <si>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</si>
  <si>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</si>
  <si>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</si>
  <si>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</si>
  <si>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</si>
  <si>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</si>
  <si>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</si>
  <si>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</si>
  <si>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</si>
  <si>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</si>
  <si>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</si>
  <si>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</si>
  <si>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</si>
  <si>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</si>
  <si>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</si>
  <si>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</si>
  <si>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</si>
  <si>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</si>
  <si>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</si>
  <si>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</si>
  <si>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</si>
  <si>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</si>
  <si>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 xml:space="preserve">
Falta de interés en las Rutas de Formación e identificación de debilidades en las competencias productivas de los beneficiarios</t>
  </si>
  <si>
    <t>Ausencia o deficiencia de estructuración del Documento Diagnóstico de Necesidades de Formación y Capacitación para la vigencia.</t>
  </si>
  <si>
    <t>Posibilidad de Implementar Rutas de Formación que no responden a las necesidades del sistema productivo de la ciudad.</t>
  </si>
  <si>
    <t>1. Hallazgos de los entes de control
2. Incumplimiento de objetivos de la entidad 
3. Insatisfacción de la población sujeto de atención 
4.Desactualización de los conceptos requeridos para fortalecer su unidad productiva de acuerdo a las necesidades del mercado.</t>
  </si>
  <si>
    <t>BAJA</t>
  </si>
  <si>
    <t>MODERADO</t>
  </si>
  <si>
    <t xml:space="preserve">1. Elaboración y socialización de documento diagnóstico de necesidades de formación y capacitación
Responsable: El/la Subdirector/a de Formación y Empleabilidad y los profesionales designado(a)s por la (el) Subdirector(a)
Periodicidad: anualmente
Propósito: Implementar Rutas de Formación que respondan a las necesidades del sistema productivo de la ciudad.
Evidencias:  documento diagnóstico de necesidades de formación y capacitación y listas de asistencia
Observaciones y desviaciones: se consolida la información resultante de las encuestas de satisfacción e intereses de los usuarios
</t>
  </si>
  <si>
    <t>¿Existe un responsable asignado a la ejecución del control?</t>
  </si>
  <si>
    <t>ASIGNADO</t>
  </si>
  <si>
    <t>FUERTE (Siempre se Ejecuta)</t>
  </si>
  <si>
    <t>DIRECTAMENTE</t>
  </si>
  <si>
    <t>Generar las alertas de la inasistencia de lso beneficiarios, con el fin de ajustar las líneas de formación</t>
  </si>
  <si>
    <t>Para la construcción del diagnóstico se consolidó la información derivada de encuestas de satisfacción e intereses aplicadas a la población beneficiaria de los procesos de formación, permitiendo identificar necesidades, barreras de acceso, áreas de interés y oportunidades de fortalecimiento de la oferta institucional.
Asimismo, se realizaron espacios de socialización del documento diagnóstico con los equipos responsables y profesionales de apoyo de la Subdirección de Formación y Empleabilidad, con el fin de fortalecer los lineamientos para la planeación de la oferta formativa.
Como evidencias se cuenta con:
- Documento diagnóstico de necesidades de formación y capacitación.
- Instrumentos y resultados de encuestas de satisfacción e intereses.
-Reg istros y soportes de socialización.
Se identificó como actividad pendiente la consolidación total de algunas listas de asistencia correspondientes a los espacios de socialización desarrollados.</t>
  </si>
  <si>
    <t>Durante el periodo evaluado no se evidenció la materialización del riesgo asociado a la implementación de rutas de formación no alineadas con las necesidades de la población objetivo o del sistema productivo.
No obstante, se desarrollaron acciones preventivas y de mejora orientadas a fortalecer el control y seguimiento del proceso, entre ellas:
- Consolidación y análisis de resultados de encuestas de satisfacción e intereses.
- Elaboración del diagnóstico de necesidades de formación y capacitación.
- Socialización interna de resultados y lineamientos para la construcción de rutas de formación.
- Organización y recopilación de soportes documentales asociados al proceso.
Estas acciones permiten fortalecer la pertinencia de la oferta institucional y mejorar la planeación estratégica de los procesos de formación.</t>
  </si>
  <si>
    <t>- Se evidenció cumplimiento en la elaboración del diagnóstico de necesidades de formación y capacitación, integrando información proveniente de encuestas de satisfacción e intereses de los usuarios.
- Se identificó la necesidad de fortalecer la consolidación y archivo de las listas de asistencia derivadas de los espacios de socialización realizados.
- Se recomienda continuar fortaleciendo los mecanismos de recolección y análisis de información para garantizar que las rutas de formación respondan de manera pertinente a las necesidades del sistema productivo y de la población beneficiaria.</t>
  </si>
  <si>
    <t xml:space="preserve">Se evidencia los soportes relacionados con la actividad de control </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</si>
  <si>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</si>
  <si>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</si>
  <si>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</si>
  <si>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</si>
  <si>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</si>
  <si>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</si>
  <si>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</si>
  <si>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</si>
  <si>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</si>
  <si>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</si>
  <si>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</si>
  <si>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</si>
  <si>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</si>
  <si>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</si>
  <si>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</si>
  <si>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No se completa el proceso de las Rutas de Formación por no cumplir con el número mínimo de asistentes.
Falta de asistencia de la población sujeto de atención, en la  oferta de Rutas de Formación.</t>
  </si>
  <si>
    <t xml:space="preserve">Falta de disponibilidad de tiempo de la población sujeto de atención para participar en la ruta de formación 
La disminución del recurso financiero asignado al proyecto de inversión 
</t>
  </si>
  <si>
    <t xml:space="preserve">Posibilidad de incumplimiento de las metas del proyecto de inversión a cargo de la subdirección de formación y empleabilidad
 </t>
  </si>
  <si>
    <t>1. Hallazgos de los entes de control
2. No se cumplen con los objetivos trazados por la entidad.</t>
  </si>
  <si>
    <t xml:space="preserve">Realizar seguimiento a los resultados de las rutas de formación  de cada proyecto de inversión 
1. Responsable: El/la Subdirector/a de Formación y Empleabilidad y los profesionales designado(a)s por la (el) Subdirector(a)
2. Periodicidad: mensualmente. 
3. Propósito: diseñar estrategias que permitan el  avance  de las metas, en caso de que se presenten retrasos en el cumplimiento de los objetivos.
4.Evidencia: Formato seguimiento a indicadores de gestión
5. Observaciones y desviaciones: Seguimiento al plan de acción institucional de la subdirección de Formación y Empleabilidad
</t>
  </si>
  <si>
    <t>Se generan estratégias con diferentes entidades para elcumplimiento de las metas</t>
  </si>
  <si>
    <t>El seguimiento se desarrolló mediante la revisión periódica de indicadores de gestión y el análisis de la ejecución de actividades contempladas en el plan de acción institucional de la Subdirección, permitiendo identificar avances, oportunidades de mejora y acciones de fortalecimiento para el cumplimiento de las metas establecidas.
Como evidencias se cuenta con:
- Formatos de seguimiento a indicadores de gestión.
- Registros de seguimiento a metas y actividades.
- Reportes de seguimiento al plan de acción institucional de la Subdirección de Formación y Empleabilidad.
Se realizaron mesas de trabajo internas para revisar avances y establecer estrategias de mejora frente a posibles retrasos identificados en algunos procesos.</t>
  </si>
  <si>
    <t>Durante el periodo evaluado no se evidenció la materialización del riesgo relacionado con el incumplimiento de metas o la falta de seguimiento a las rutas de formación.
Sin embargo, se implementaron acciones preventivas orientadas al fortalecimiento del control y monitoreo institucional, entre ellas:
- Seguimiento periódico a indicadores de gestión.
- Revisión de avances de los proyectos de inversión.
- Desarrollo de mesas de trabajo para análisis de cumplimiento de metas.
Estas acciones permitieron fortalecer la toma de decisiones y el seguimiento oportuno a la ejecución de las rutas de formación.</t>
  </si>
  <si>
    <t xml:space="preserve">- Se evidenció seguimiento periódico a los indicadores de gestión y al avance de las rutas de formación asociadas a los proyectos de inversión de la Subdirección.
- Se identificó la importancia de continuar fortaleciendo los mecanismos de análisis y reporte de resultados para anticipar posibles retrasos en el cumplimiento de metas institucionales.
</t>
  </si>
  <si>
    <t xml:space="preserve"> 
Incumplimiento en la misionalidad del Centro de Innovación Gastronómico</t>
  </si>
  <si>
    <t xml:space="preserve">
Ausencia de documentación que describa el uso, manejo adecuado y seguro del Centro de Innovación Gastronómica 
</t>
  </si>
  <si>
    <t xml:space="preserve">Posibilidad de afectación reputacional por inefectivo seguimiento en los criterios establecidos de acuerdo a la normatividad vigente del uso del Centro de Innovación Gastronómico, dada  la ausencia de documentación que describa el uso, manejo adecuado y seguro, afectando su misionalidad.
 </t>
  </si>
  <si>
    <t xml:space="preserve">1. Afectación reputacional por inefectivo seguimiento en los criterios establecidos de acuerdo a la normatividad vigente del uso del Centro de Innovación Gastronómico
</t>
  </si>
  <si>
    <r>
      <rPr>
        <sz val="16"/>
        <color theme="1"/>
        <rFont val="Arial"/>
      </rPr>
      <t xml:space="preserve">
1. Responsable: El/la Subdirector/a de Formación y Empleabilidad y los profesionales designado(a)s por la (el) Subdirector(a)
</t>
    </r>
    <r>
      <rPr>
        <b/>
        <sz val="16"/>
        <color theme="1"/>
        <rFont val="Arial"/>
      </rPr>
      <t>Acción</t>
    </r>
    <r>
      <rPr>
        <sz val="16"/>
        <color theme="1"/>
        <rFont val="Arial"/>
      </rPr>
      <t xml:space="preserve">: 
Creación y actualización de la documentación relacionada con uso y seguimiento del Centro de Innovación Gastronómico, asegurando el cumplimiento de los lineamientos establecidos y el aprovechamiento óptimo del espacio.
</t>
    </r>
    <r>
      <rPr>
        <b/>
        <sz val="16"/>
        <color theme="1"/>
        <rFont val="Arial"/>
      </rPr>
      <t>Documentación</t>
    </r>
    <r>
      <rPr>
        <sz val="16"/>
        <color theme="1"/>
        <rFont val="Arial"/>
      </rPr>
      <t xml:space="preserve">: Normatividad vigente relacionada y la documentación interna debidamente creada y actualizada
</t>
    </r>
    <r>
      <rPr>
        <b/>
        <sz val="16"/>
        <color theme="1"/>
        <rFont val="Arial"/>
      </rPr>
      <t>Frecuencia</t>
    </r>
    <r>
      <rPr>
        <sz val="16"/>
        <color theme="1"/>
        <rFont val="Arial"/>
      </rPr>
      <t xml:space="preserve">: Cuatrimestral
</t>
    </r>
    <r>
      <rPr>
        <b/>
        <sz val="16"/>
        <color theme="1"/>
        <rFont val="Arial"/>
      </rPr>
      <t>Evidencia</t>
    </r>
    <r>
      <rPr>
        <sz val="16"/>
        <color theme="1"/>
        <rFont val="Arial"/>
      </rPr>
      <t xml:space="preserve">: Documentos creados y actualizados
</t>
    </r>
    <r>
      <rPr>
        <b/>
        <sz val="16"/>
        <color theme="1"/>
        <rFont val="Arial"/>
      </rPr>
      <t>Ejecución</t>
    </r>
    <r>
      <rPr>
        <sz val="16"/>
        <color theme="1"/>
        <rFont val="Arial"/>
      </rPr>
      <t xml:space="preserve">: Mediente mesas de trabajo internas para revisión de documentación existente  o que se requiera crear, además de la revisión y actualización del reglamento borrador con el que cuenta actualmente el Centro de Innovación Gastronómico
2. Responsable: El/la Subdirector/a de Formación y Empleabilidad y los profesionales designado(a)s por la (el) Subdirector(a)
Acción: 
Realizar seguimiento a la operación y uso del Centro de Innovación Gastronómico.
Documentación: Normatividad vigente relacionada y la documentación interna debidamente creada y actualizada
Frecuencia: Trimestral
Evidencia: Informe de Gestión del seguimiento del Centro Innovación Gastronómico
Ejecución: Seguimiento en sitio  para verificar la gestión del uso adecuado del Centro de Innovación Gastronómico y/o visitas aleatorias para revisar el cumplimiento de lo establecido en la documentación.
</t>
    </r>
  </si>
  <si>
    <t>En el marco de la ejecución de los controles, se realizaron mesas de trabajo internas para la revisión de documentación existente y la identificación de necesidades documentales adicionales. Asimismo, se adelantó la revisión y actualización del borrador del reglamento del Centro de Innovación Gastronómico y de documentos relacionados con el uso, operación y seguimiento del espacio.
De igual manera, se efectuaron seguimientos en sitio y visitas aleatorias para verificar el cumplimiento de los lineamientos establecidos para el uso adecuado del CIG y la correcta aplicación de la documentación vigente.
Como evidencias se cuenta con:
- Documentos creados y actualizados.
Se encuentra en proceso la consolidación final de algunos documentos y la continuidad del proceso de revisión y actualización documental.</t>
  </si>
  <si>
    <t>Durante el periodo evaluado no se evidenció la materialización del riesgo relacionado con el uso inadecuado del Centro de Innovación Gastronómico o el incumplimiento de lineamientos institucionales.
No obstante, se adelantaron acciones preventivas orientadas al fortalecimiento del control y seguimiento institucional, entre ellas:
- Revisión y actualización de documentación relacionada con el funcionamiento del CIG.
- Desarrollo de mesas de trabajo internas para fortalecimiento documental.
- Seguimiento en sitio al uso y operación del Centro de Innovación Gastronómico.
Estas acciones buscan fortalecer la trazabilidad, control y adecuado aprovechamiento de los espacios institucionales del Centro de Innovación Gastronómico.</t>
  </si>
  <si>
    <t>- Se evidenció avance en la actualización y fortalecimiento de la documentación relacionada con el uso y seguimiento del Centro de Innovación Gastronómico.
- Se identificó la necesidad de continuar fortaleciendo los procesos de revisión documental y consolidación de lineamientos operativos para garantizar mayor control y trazabilidad institucional.
- Se recomienda mantener los seguimientos en sitio y las visitas aleatorias como mecanismos preventivos para verificar el cumplimiento de los lineamientos establecidos y el uso adecuado del Centro de Innovación Gastronómico.</t>
  </si>
  <si>
    <t>Falta de control y seguimiento , usos y 
Posibilidad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</si>
</sst>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4">
    <font>
      <sz val="11"/>
      <color theme="1"/>
      <name val="Aptos Narrow"/>
      <scheme val="minor"/>
    </font>
    <font>
      <sz val="11"/>
      <color theme="1"/>
      <name val="Arial"/>
    </font>
    <font>
      <b/>
      <sz val="16"/>
      <color theme="1"/>
      <name val="Arial"/>
    </font>
    <font>
      <sz val="11"/>
      <name val="Aptos Narrow"/>
    </font>
    <font>
      <b/>
      <sz val="12"/>
      <color theme="1"/>
      <name val="Arial"/>
    </font>
    <font>
      <sz val="11"/>
      <color theme="1"/>
      <name val="Aptos Narrow"/>
    </font>
    <font>
      <sz val="12"/>
      <color theme="1"/>
      <name val="Arial"/>
    </font>
    <font>
      <b/>
      <sz val="10"/>
      <color theme="1"/>
      <name val="Arial"/>
    </font>
    <font>
      <sz val="10"/>
      <color theme="1"/>
      <name val="Times New Roman"/>
    </font>
    <font>
      <sz val="10"/>
      <color theme="1"/>
      <name val="Arial"/>
    </font>
    <font>
      <sz val="11"/>
      <color theme="1"/>
      <name val="Calibri"/>
    </font>
    <font>
      <b/>
      <sz val="20"/>
      <color theme="1"/>
      <name val="Arial"/>
    </font>
    <font>
      <b/>
      <u/>
      <sz val="11"/>
      <color theme="1"/>
      <name val="Aptos Narrow"/>
    </font>
    <font>
      <b/>
      <sz val="10"/>
      <color theme="1"/>
      <name val="Times New Roman"/>
    </font>
    <font>
      <sz val="16"/>
      <color theme="1"/>
      <name val="Arial"/>
    </font>
    <font>
      <b/>
      <sz val="11"/>
      <color theme="1"/>
      <name val="Arial"/>
    </font>
    <font>
      <sz val="14"/>
      <color theme="1"/>
      <name val="Arial"/>
    </font>
    <font>
      <sz val="12"/>
      <color theme="1"/>
      <name val="Times New Roman"/>
    </font>
    <font>
      <sz val="12"/>
      <color rgb="FF000000"/>
      <name val="Times New Roman"/>
    </font>
    <font>
      <sz val="16"/>
      <color rgb="FF000000"/>
      <name val="Times New Roman"/>
    </font>
    <font>
      <b/>
      <sz val="14"/>
      <color theme="1"/>
      <name val="Arial"/>
    </font>
    <font>
      <sz val="18"/>
      <color theme="1"/>
      <name val="Arial"/>
    </font>
    <font>
      <b/>
      <sz val="11"/>
      <color theme="1"/>
      <name val="Aptos Narrow"/>
    </font>
    <font>
      <b/>
      <vertAlign val="superscript"/>
      <sz val="10"/>
      <color theme="1"/>
      <name val="Arial"/>
    </font>
  </fonts>
  <fills count="12">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4D94D8"/>
        <bgColor rgb="FF4D94D8"/>
      </patternFill>
    </fill>
    <fill>
      <patternFill patternType="solid">
        <fgColor rgb="FFB4C6E7"/>
        <bgColor rgb="FFB4C6E7"/>
      </patternFill>
    </fill>
    <fill>
      <patternFill patternType="solid">
        <fgColor rgb="FF9CC2E5"/>
        <bgColor rgb="FF9CC2E5"/>
      </patternFill>
    </fill>
    <fill>
      <patternFill patternType="solid">
        <fgColor rgb="FFFFFF00"/>
        <bgColor rgb="FFFFFF00"/>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
      <patternFill patternType="solid">
        <fgColor rgb="FFC1E4F5"/>
        <bgColor rgb="FFC1E4F5"/>
      </patternFill>
    </fill>
  </fills>
  <borders count="8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bottom/>
      <diagonal/>
    </border>
    <border>
      <left/>
      <right/>
      <top/>
      <bottom style="medium">
        <color rgb="FF000000"/>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medium">
        <color rgb="FF000000"/>
      </right>
      <top/>
      <bottom/>
      <diagonal/>
    </border>
    <border>
      <left/>
      <right style="thin">
        <color rgb="FF000000"/>
      </right>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top style="hair">
        <color rgb="FF000000"/>
      </top>
      <bottom/>
      <diagonal/>
    </border>
    <border>
      <left style="hair">
        <color rgb="FF000000"/>
      </left>
      <right style="hair">
        <color rgb="FF000000"/>
      </right>
      <top style="hair">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158">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0" fillId="0" borderId="0" xfId="0" applyFont="1"/>
    <xf numFmtId="0" fontId="11" fillId="0" borderId="27" xfId="0" applyFont="1" applyBorder="1" applyAlignment="1">
      <alignment horizontal="center" vertical="center"/>
    </xf>
    <xf numFmtId="0" fontId="11" fillId="0" borderId="25" xfId="0" applyFont="1" applyBorder="1" applyAlignment="1">
      <alignment horizontal="center" vertical="center"/>
    </xf>
    <xf numFmtId="0" fontId="1" fillId="0" borderId="25" xfId="0" applyFont="1" applyBorder="1"/>
    <xf numFmtId="0" fontId="1" fillId="0" borderId="28" xfId="0" applyFont="1" applyBorder="1"/>
    <xf numFmtId="0" fontId="7" fillId="2" borderId="30" xfId="0" applyFont="1" applyFill="1" applyBorder="1" applyAlignment="1">
      <alignment horizontal="center" vertical="center"/>
    </xf>
    <xf numFmtId="0" fontId="13" fillId="2" borderId="30" xfId="0" applyFont="1" applyFill="1" applyBorder="1" applyAlignment="1">
      <alignment horizontal="center" vertical="center"/>
    </xf>
    <xf numFmtId="164" fontId="13" fillId="2" borderId="30" xfId="0" applyNumberFormat="1" applyFont="1" applyFill="1" applyBorder="1" applyAlignment="1">
      <alignment horizontal="center" vertical="center"/>
    </xf>
    <xf numFmtId="0" fontId="13" fillId="2" borderId="32" xfId="0" applyFont="1" applyFill="1" applyBorder="1" applyAlignment="1">
      <alignment horizontal="center" vertical="center"/>
    </xf>
    <xf numFmtId="164" fontId="13" fillId="2" borderId="32" xfId="0" applyNumberFormat="1" applyFont="1" applyFill="1" applyBorder="1" applyAlignment="1">
      <alignment horizontal="center" vertical="center"/>
    </xf>
    <xf numFmtId="0" fontId="13" fillId="2" borderId="33" xfId="0" applyFont="1" applyFill="1" applyBorder="1" applyAlignment="1">
      <alignment horizontal="center" vertical="center"/>
    </xf>
    <xf numFmtId="0" fontId="13" fillId="0" borderId="0" xfId="0" applyFont="1" applyAlignment="1">
      <alignment horizontal="center"/>
    </xf>
    <xf numFmtId="0" fontId="7" fillId="0" borderId="41" xfId="0" applyFont="1" applyBorder="1" applyAlignment="1">
      <alignment horizontal="center"/>
    </xf>
    <xf numFmtId="0" fontId="13" fillId="0" borderId="0" xfId="0" applyFont="1"/>
    <xf numFmtId="0" fontId="7" fillId="3" borderId="50" xfId="0" applyFont="1" applyFill="1" applyBorder="1" applyAlignment="1">
      <alignment horizontal="center" vertical="center" wrapText="1"/>
    </xf>
    <xf numFmtId="0" fontId="13" fillId="0" borderId="0" xfId="0" applyFont="1" applyAlignment="1">
      <alignment horizontal="center" vertical="center" wrapText="1"/>
    </xf>
    <xf numFmtId="0" fontId="7" fillId="3" borderId="53" xfId="0" applyFont="1" applyFill="1" applyBorder="1" applyAlignment="1">
      <alignment horizontal="center" vertical="center" wrapText="1"/>
    </xf>
    <xf numFmtId="0" fontId="7" fillId="3" borderId="53" xfId="0" applyFont="1" applyFill="1" applyBorder="1" applyAlignment="1">
      <alignment horizontal="center" vertical="center"/>
    </xf>
    <xf numFmtId="0" fontId="4" fillId="3" borderId="54" xfId="0" applyFont="1" applyFill="1" applyBorder="1" applyAlignment="1">
      <alignment horizontal="center" vertical="center" wrapText="1"/>
    </xf>
    <xf numFmtId="0" fontId="7" fillId="3" borderId="57" xfId="0" applyFont="1" applyFill="1" applyBorder="1" applyAlignment="1">
      <alignment horizontal="center" vertical="center" wrapText="1"/>
    </xf>
    <xf numFmtId="0" fontId="13" fillId="5" borderId="58" xfId="0" applyFont="1" applyFill="1" applyBorder="1" applyAlignment="1">
      <alignment horizontal="center" vertical="center" wrapText="1"/>
    </xf>
    <xf numFmtId="0" fontId="13" fillId="5" borderId="57" xfId="0" applyFont="1" applyFill="1" applyBorder="1" applyAlignment="1">
      <alignment horizontal="center" vertical="center" wrapText="1"/>
    </xf>
    <xf numFmtId="0" fontId="13" fillId="5" borderId="59" xfId="0" applyFont="1" applyFill="1" applyBorder="1" applyAlignment="1">
      <alignment horizontal="center" vertical="center" wrapText="1"/>
    </xf>
    <xf numFmtId="0" fontId="13" fillId="6" borderId="58" xfId="0" applyFont="1" applyFill="1" applyBorder="1" applyAlignment="1">
      <alignment horizontal="center" vertical="center" wrapText="1"/>
    </xf>
    <xf numFmtId="0" fontId="13" fillId="6" borderId="59" xfId="0" applyFont="1" applyFill="1" applyBorder="1" applyAlignment="1">
      <alignment horizontal="center" vertical="center" wrapText="1"/>
    </xf>
    <xf numFmtId="0" fontId="6" fillId="0" borderId="64" xfId="0" applyFont="1" applyBorder="1" applyAlignment="1">
      <alignment horizontal="left" vertical="top" wrapText="1"/>
    </xf>
    <xf numFmtId="0" fontId="7" fillId="0" borderId="65" xfId="0" applyFont="1" applyBorder="1" applyAlignment="1">
      <alignment horizontal="center" vertical="center" wrapText="1"/>
    </xf>
    <xf numFmtId="1" fontId="6" fillId="0" borderId="65" xfId="0" applyNumberFormat="1" applyFont="1" applyBorder="1" applyAlignment="1">
      <alignment horizontal="center" vertical="center"/>
    </xf>
    <xf numFmtId="0" fontId="8" fillId="0" borderId="0" xfId="0" applyFont="1" applyAlignment="1">
      <alignment horizontal="center"/>
    </xf>
    <xf numFmtId="0" fontId="6" fillId="0" borderId="72" xfId="0" applyFont="1" applyBorder="1" applyAlignment="1">
      <alignment horizontal="left" vertical="top" wrapText="1"/>
    </xf>
    <xf numFmtId="0" fontId="7" fillId="0" borderId="73" xfId="0" applyFont="1" applyBorder="1" applyAlignment="1">
      <alignment horizontal="center" vertical="center" wrapText="1"/>
    </xf>
    <xf numFmtId="1" fontId="6" fillId="0" borderId="73" xfId="0" applyNumberFormat="1" applyFont="1" applyBorder="1" applyAlignment="1">
      <alignment horizontal="center" vertical="center"/>
    </xf>
    <xf numFmtId="0" fontId="6" fillId="0" borderId="0" xfId="0" applyFont="1" applyAlignment="1">
      <alignment vertical="top" wrapText="1"/>
    </xf>
    <xf numFmtId="0" fontId="6" fillId="9" borderId="25" xfId="0" applyFont="1" applyFill="1" applyBorder="1" applyAlignment="1">
      <alignment horizontal="center" vertical="center" wrapText="1"/>
    </xf>
    <xf numFmtId="0" fontId="13" fillId="0" borderId="0" xfId="0" applyFont="1" applyAlignment="1">
      <alignment horizontal="left" vertical="center" wrapText="1"/>
    </xf>
    <xf numFmtId="0" fontId="6" fillId="0" borderId="80" xfId="0" applyFont="1" applyBorder="1" applyAlignment="1">
      <alignment horizontal="left" vertical="top" wrapText="1"/>
    </xf>
    <xf numFmtId="0" fontId="7" fillId="0" borderId="81" xfId="0" applyFont="1" applyBorder="1" applyAlignment="1">
      <alignment horizontal="center" vertical="center" wrapText="1"/>
    </xf>
    <xf numFmtId="1" fontId="6" fillId="0" borderId="81" xfId="0" applyNumberFormat="1" applyFont="1" applyBorder="1" applyAlignment="1">
      <alignment horizontal="center" vertical="center"/>
    </xf>
    <xf numFmtId="0" fontId="11" fillId="0" borderId="48" xfId="0" applyFont="1" applyBorder="1" applyAlignment="1">
      <alignment horizontal="center" vertical="center" wrapText="1"/>
    </xf>
    <xf numFmtId="0" fontId="14" fillId="0" borderId="25" xfId="0" applyFont="1" applyBorder="1" applyAlignment="1">
      <alignment vertical="center" wrapText="1"/>
    </xf>
    <xf numFmtId="0" fontId="14" fillId="0" borderId="28" xfId="0" applyFont="1" applyBorder="1" applyAlignment="1">
      <alignment vertical="center" wrapText="1"/>
    </xf>
    <xf numFmtId="0" fontId="7" fillId="3" borderId="82" xfId="0" applyFont="1" applyFill="1" applyBorder="1" applyAlignment="1">
      <alignment horizontal="center" vertical="center" wrapText="1"/>
    </xf>
    <xf numFmtId="0" fontId="7" fillId="3" borderId="83" xfId="0" applyFont="1" applyFill="1" applyBorder="1" applyAlignment="1">
      <alignment horizontal="center" vertical="center" wrapText="1"/>
    </xf>
    <xf numFmtId="0" fontId="1" fillId="11" borderId="83" xfId="0" applyFont="1" applyFill="1" applyBorder="1" applyAlignment="1">
      <alignment horizontal="center"/>
    </xf>
    <xf numFmtId="0" fontId="7" fillId="7" borderId="84" xfId="0" applyFont="1" applyFill="1" applyBorder="1" applyAlignment="1">
      <alignment horizontal="center" vertical="center" wrapText="1"/>
    </xf>
    <xf numFmtId="0" fontId="14" fillId="0" borderId="27" xfId="0" applyFont="1" applyBorder="1" applyAlignment="1">
      <alignment wrapText="1"/>
    </xf>
    <xf numFmtId="0" fontId="6" fillId="0" borderId="25" xfId="0" applyFont="1" applyBorder="1" applyAlignment="1">
      <alignment horizontal="left" vertical="center" wrapText="1"/>
    </xf>
    <xf numFmtId="0" fontId="7" fillId="0" borderId="25" xfId="0" applyFont="1" applyBorder="1" applyAlignment="1">
      <alignment horizontal="center" vertical="center" wrapText="1"/>
    </xf>
    <xf numFmtId="1" fontId="6" fillId="0" borderId="25" xfId="0" applyNumberFormat="1" applyFont="1" applyBorder="1" applyAlignment="1">
      <alignment horizontal="center" vertical="center"/>
    </xf>
    <xf numFmtId="0" fontId="1" fillId="0" borderId="25" xfId="0" applyFont="1" applyBorder="1" applyAlignment="1">
      <alignment vertical="center" wrapText="1"/>
    </xf>
    <xf numFmtId="0" fontId="8" fillId="0" borderId="25" xfId="0" applyFont="1" applyBorder="1" applyAlignment="1">
      <alignment horizontal="center"/>
    </xf>
    <xf numFmtId="164" fontId="17" fillId="0" borderId="25" xfId="0" applyNumberFormat="1" applyFont="1" applyBorder="1" applyAlignment="1">
      <alignment horizontal="center" vertical="center"/>
    </xf>
    <xf numFmtId="0" fontId="17" fillId="0" borderId="25" xfId="0" applyFont="1" applyBorder="1" applyAlignment="1">
      <alignment horizontal="center" vertical="center" wrapText="1"/>
    </xf>
    <xf numFmtId="0" fontId="8" fillId="0" borderId="25" xfId="0" applyFont="1" applyBorder="1"/>
    <xf numFmtId="0" fontId="10" fillId="0" borderId="25" xfId="0" applyFont="1" applyBorder="1" applyAlignment="1">
      <alignment vertical="center" wrapText="1"/>
    </xf>
    <xf numFmtId="0" fontId="10" fillId="0" borderId="25" xfId="0" applyFont="1" applyBorder="1"/>
    <xf numFmtId="0" fontId="11" fillId="0" borderId="25" xfId="0" applyFont="1" applyBorder="1" applyAlignment="1">
      <alignment horizontal="center" vertical="center" wrapText="1"/>
    </xf>
    <xf numFmtId="0" fontId="14" fillId="0" borderId="27" xfId="0" applyFont="1" applyBorder="1" applyAlignment="1">
      <alignment vertical="center" wrapText="1"/>
    </xf>
    <xf numFmtId="0" fontId="10" fillId="0" borderId="53" xfId="0" applyFont="1" applyBorder="1"/>
    <xf numFmtId="0" fontId="22" fillId="7" borderId="85" xfId="0" applyFont="1" applyFill="1" applyBorder="1" applyAlignment="1">
      <alignment horizontal="center" vertical="center"/>
    </xf>
    <xf numFmtId="0" fontId="14" fillId="0" borderId="27" xfId="0" applyFont="1" applyBorder="1" applyAlignment="1">
      <alignment vertical="top" wrapText="1"/>
    </xf>
    <xf numFmtId="0" fontId="2" fillId="8" borderId="48" xfId="0" applyFont="1" applyFill="1" applyBorder="1" applyAlignment="1">
      <alignment horizontal="center" vertical="center"/>
    </xf>
    <xf numFmtId="0" fontId="3" fillId="0" borderId="68" xfId="0" applyFont="1" applyBorder="1"/>
    <xf numFmtId="0" fontId="3" fillId="0" borderId="56" xfId="0" applyFont="1" applyBorder="1"/>
    <xf numFmtId="0" fontId="15" fillId="0" borderId="48" xfId="0" applyFont="1" applyBorder="1" applyAlignment="1">
      <alignment horizontal="center" vertical="center" wrapText="1"/>
    </xf>
    <xf numFmtId="0" fontId="7" fillId="3" borderId="47" xfId="0" applyFont="1" applyFill="1" applyBorder="1" applyAlignment="1">
      <alignment horizontal="center" vertical="center" wrapText="1"/>
    </xf>
    <xf numFmtId="0" fontId="3" fillId="0" borderId="55" xfId="0" applyFont="1" applyBorder="1"/>
    <xf numFmtId="0" fontId="7" fillId="3" borderId="48" xfId="0" applyFont="1" applyFill="1" applyBorder="1" applyAlignment="1">
      <alignment horizontal="center" vertical="center"/>
    </xf>
    <xf numFmtId="0" fontId="7" fillId="3" borderId="48" xfId="0" applyFont="1" applyFill="1" applyBorder="1" applyAlignment="1">
      <alignment horizontal="center" vertical="center" wrapText="1"/>
    </xf>
    <xf numFmtId="1" fontId="2" fillId="0" borderId="66" xfId="0" applyNumberFormat="1" applyFont="1" applyBorder="1" applyAlignment="1">
      <alignment horizontal="center" vertical="center" wrapText="1"/>
    </xf>
    <xf numFmtId="0" fontId="3" fillId="0" borderId="74" xfId="0" applyFont="1" applyBorder="1"/>
    <xf numFmtId="0" fontId="4" fillId="0" borderId="48" xfId="0" applyFont="1" applyBorder="1" applyAlignment="1">
      <alignment horizontal="center" vertical="center" wrapText="1"/>
    </xf>
    <xf numFmtId="0" fontId="20" fillId="8" borderId="48" xfId="0" applyFont="1" applyFill="1" applyBorder="1" applyAlignment="1">
      <alignment horizontal="center" vertical="center" wrapText="1"/>
    </xf>
    <xf numFmtId="0" fontId="3" fillId="0" borderId="78" xfId="0" applyFont="1" applyBorder="1"/>
    <xf numFmtId="0" fontId="16" fillId="0" borderId="67" xfId="0" applyFont="1" applyBorder="1" applyAlignment="1">
      <alignment horizontal="left" vertical="center" wrapText="1"/>
    </xf>
    <xf numFmtId="0" fontId="3" fillId="0" borderId="70" xfId="0" applyFont="1" applyBorder="1"/>
    <xf numFmtId="0" fontId="7" fillId="10" borderId="67" xfId="0" applyFont="1" applyFill="1" applyBorder="1" applyAlignment="1">
      <alignment horizontal="left" vertical="center" wrapText="1"/>
    </xf>
    <xf numFmtId="0" fontId="3" fillId="0" borderId="76" xfId="0" applyFont="1" applyBorder="1"/>
    <xf numFmtId="0" fontId="7" fillId="3" borderId="49" xfId="0" applyFont="1" applyFill="1" applyBorder="1" applyAlignment="1">
      <alignment horizontal="center" vertical="center" wrapText="1"/>
    </xf>
    <xf numFmtId="0" fontId="7" fillId="0" borderId="48" xfId="0" applyFont="1" applyBorder="1" applyAlignment="1">
      <alignment horizontal="center" vertical="center" wrapText="1"/>
    </xf>
    <xf numFmtId="0" fontId="4" fillId="2" borderId="48" xfId="0" applyFont="1" applyFill="1" applyBorder="1" applyAlignment="1">
      <alignment horizontal="center" vertical="center"/>
    </xf>
    <xf numFmtId="164" fontId="17" fillId="0" borderId="48" xfId="0" applyNumberFormat="1" applyFont="1" applyBorder="1" applyAlignment="1">
      <alignment horizontal="center" vertical="center" wrapText="1"/>
    </xf>
    <xf numFmtId="0" fontId="20" fillId="0" borderId="75" xfId="0" applyFont="1" applyBorder="1" applyAlignment="1">
      <alignment horizontal="center" vertical="center" wrapText="1"/>
    </xf>
    <xf numFmtId="0" fontId="2" fillId="9" borderId="48" xfId="0" applyFont="1" applyFill="1" applyBorder="1" applyAlignment="1">
      <alignment horizontal="center" vertical="center" wrapText="1"/>
    </xf>
    <xf numFmtId="0" fontId="21" fillId="0" borderId="67" xfId="0" applyFont="1" applyBorder="1" applyAlignment="1">
      <alignment horizontal="center" vertical="center"/>
    </xf>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3" fillId="0" borderId="6" xfId="0" applyFont="1" applyBorder="1"/>
    <xf numFmtId="0" fontId="0" fillId="0" borderId="0" xfId="0"/>
    <xf numFmtId="0" fontId="3" fillId="0" borderId="7" xfId="0" applyFont="1" applyBorder="1"/>
    <xf numFmtId="0" fontId="3" fillId="0" borderId="10" xfId="0" applyFont="1" applyBorder="1"/>
    <xf numFmtId="0" fontId="3" fillId="0" borderId="11" xfId="0" applyFont="1" applyBorder="1"/>
    <xf numFmtId="0" fontId="3" fillId="0" borderId="12" xfId="0" applyFont="1" applyBorder="1"/>
    <xf numFmtId="0" fontId="7"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7" fillId="0" borderId="22" xfId="0" applyFont="1" applyBorder="1" applyAlignment="1">
      <alignment horizontal="center" vertical="center" wrapText="1"/>
    </xf>
    <xf numFmtId="0" fontId="3" fillId="0" borderId="23" xfId="0" applyFont="1" applyBorder="1"/>
    <xf numFmtId="0" fontId="7" fillId="3" borderId="35" xfId="0" applyFont="1" applyFill="1" applyBorder="1" applyAlignment="1">
      <alignment horizontal="center" vertical="center" wrapText="1"/>
    </xf>
    <xf numFmtId="0" fontId="3" fillId="0" borderId="36" xfId="0" applyFont="1" applyBorder="1"/>
    <xf numFmtId="0" fontId="3" fillId="0" borderId="37" xfId="0" applyFont="1" applyBorder="1"/>
    <xf numFmtId="0" fontId="13" fillId="5" borderId="1" xfId="0" applyFont="1" applyFill="1" applyBorder="1" applyAlignment="1">
      <alignment horizontal="center" vertical="center"/>
    </xf>
    <xf numFmtId="0" fontId="13" fillId="6" borderId="1" xfId="0" applyFont="1" applyFill="1" applyBorder="1" applyAlignment="1">
      <alignment horizontal="center" vertical="center"/>
    </xf>
    <xf numFmtId="0" fontId="7" fillId="0" borderId="40" xfId="0" applyFont="1" applyBorder="1" applyAlignment="1">
      <alignment horizontal="center"/>
    </xf>
    <xf numFmtId="0" fontId="3" fillId="0" borderId="41" xfId="0" applyFont="1" applyBorder="1"/>
    <xf numFmtId="0" fontId="3" fillId="0" borderId="27" xfId="0" applyFont="1" applyBorder="1"/>
    <xf numFmtId="0" fontId="7" fillId="0" borderId="28" xfId="0" applyFont="1" applyBorder="1" applyAlignment="1">
      <alignment horizontal="center"/>
    </xf>
    <xf numFmtId="0" fontId="7" fillId="3" borderId="44" xfId="0" applyFont="1" applyFill="1" applyBorder="1" applyAlignment="1">
      <alignment horizontal="center" vertical="center" wrapText="1"/>
    </xf>
    <xf numFmtId="0" fontId="3" fillId="0" borderId="45" xfId="0" applyFont="1" applyBorder="1"/>
    <xf numFmtId="0" fontId="3" fillId="0" borderId="46" xfId="0" applyFont="1" applyBorder="1"/>
    <xf numFmtId="0" fontId="1" fillId="0" borderId="1" xfId="0" applyFont="1" applyBorder="1" applyAlignment="1">
      <alignment horizontal="center" vertical="center"/>
    </xf>
    <xf numFmtId="0" fontId="12" fillId="4" borderId="29" xfId="0" applyFont="1" applyFill="1" applyBorder="1" applyAlignment="1">
      <alignment horizontal="center" vertical="center"/>
    </xf>
    <xf numFmtId="0" fontId="3" fillId="0" borderId="31" xfId="0" applyFont="1" applyBorder="1"/>
    <xf numFmtId="0" fontId="7" fillId="3" borderId="22" xfId="0" applyFont="1" applyFill="1" applyBorder="1" applyAlignment="1">
      <alignment horizontal="center" vertical="center" wrapText="1"/>
    </xf>
    <xf numFmtId="0" fontId="3" fillId="0" borderId="34" xfId="0" applyFont="1" applyBorder="1"/>
    <xf numFmtId="0" fontId="7" fillId="3" borderId="39" xfId="0" applyFont="1" applyFill="1" applyBorder="1" applyAlignment="1">
      <alignment horizontal="center" vertical="center" wrapText="1"/>
    </xf>
    <xf numFmtId="0" fontId="3" fillId="0" borderId="43" xfId="0" applyFont="1" applyBorder="1"/>
    <xf numFmtId="0" fontId="3" fillId="0" borderId="52"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51" xfId="0" applyFont="1" applyBorder="1"/>
    <xf numFmtId="0" fontId="7" fillId="3" borderId="61" xfId="0" applyFont="1" applyFill="1" applyBorder="1" applyAlignment="1">
      <alignment horizontal="center" vertical="center" wrapText="1"/>
    </xf>
    <xf numFmtId="0" fontId="7" fillId="0" borderId="61" xfId="0" applyFont="1" applyBorder="1" applyAlignment="1">
      <alignment horizontal="center" vertical="center" wrapText="1"/>
    </xf>
    <xf numFmtId="0" fontId="14" fillId="0" borderId="63" xfId="0" applyFont="1" applyBorder="1" applyAlignment="1">
      <alignment horizontal="left" vertical="center" wrapText="1"/>
    </xf>
    <xf numFmtId="0" fontId="3" fillId="0" borderId="71" xfId="0" applyFont="1" applyBorder="1"/>
    <xf numFmtId="0" fontId="7" fillId="7" borderId="54" xfId="0" applyFont="1" applyFill="1" applyBorder="1" applyAlignment="1">
      <alignment horizontal="center" vertical="center" wrapText="1"/>
    </xf>
    <xf numFmtId="0" fontId="3" fillId="0" borderId="79" xfId="0" applyFont="1" applyBorder="1"/>
    <xf numFmtId="0" fontId="11" fillId="0" borderId="60" xfId="0" applyFont="1" applyBorder="1" applyAlignment="1">
      <alignment horizontal="center" vertical="center" wrapText="1"/>
    </xf>
    <xf numFmtId="0" fontId="14" fillId="0" borderId="61" xfId="0" applyFont="1" applyBorder="1" applyAlignment="1">
      <alignment horizontal="left" vertical="center" wrapText="1"/>
    </xf>
    <xf numFmtId="0" fontId="14" fillId="0" borderId="48" xfId="0" applyFont="1" applyBorder="1" applyAlignment="1">
      <alignment horizontal="left" vertical="center" wrapText="1"/>
    </xf>
    <xf numFmtId="0" fontId="14" fillId="0" borderId="62" xfId="0" applyFont="1" applyBorder="1" applyAlignment="1">
      <alignment horizontal="left" vertical="center" wrapText="1"/>
    </xf>
    <xf numFmtId="0" fontId="3" fillId="0" borderId="69" xfId="0" applyFont="1" applyBorder="1"/>
    <xf numFmtId="0" fontId="3" fillId="0" borderId="77" xfId="0" applyFont="1" applyBorder="1"/>
    <xf numFmtId="0" fontId="18" fillId="0" borderId="48" xfId="0" applyFont="1" applyBorder="1" applyAlignment="1">
      <alignment horizontal="center" vertical="center" wrapText="1"/>
    </xf>
    <xf numFmtId="0" fontId="17" fillId="0" borderId="67" xfId="0" applyFont="1" applyBorder="1" applyAlignment="1">
      <alignment horizontal="center" vertical="center" wrapText="1"/>
    </xf>
    <xf numFmtId="0" fontId="19" fillId="0" borderId="48" xfId="0" applyFont="1" applyBorder="1" applyAlignment="1">
      <alignment horizontal="center" vertical="center" wrapText="1"/>
    </xf>
    <xf numFmtId="0" fontId="8" fillId="0" borderId="67" xfId="0" applyFont="1" applyBorder="1" applyAlignment="1">
      <alignment horizontal="center" vertical="center" wrapText="1"/>
    </xf>
  </cellXfs>
  <cellStyles count="1">
    <cellStyle name="Normal" xfId="0" builtinId="0"/>
  </cellStyles>
  <dxfs count="3">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ownloads/15.1%20%20PE01-FO-002%20Mapa%20de%20riesgos%20de%20Gesti&#243;n%202026.xlsx" TargetMode="External"/><Relationship Id="rId1" Type="http://schemas.openxmlformats.org/officeDocument/2006/relationships/externalLinkPath" Target="/Users/57313/Downloads/15.1%20%20PE01-FO-002%20Mapa%20de%20riesgos%20de%20Gesti&#243;n%20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2025/RIESGOS/formulaci&#243;n%202025/Matrices%20gesti&#243;n%202025/Formulaci&#243;n_Mapa%20de%20riesgos_formaci&#243;n%20y%20empleabilidad.xlsx" TargetMode="External"/><Relationship Id="rId1" Type="http://schemas.openxmlformats.org/officeDocument/2006/relationships/externalLinkPath" Target="/Users/57313/Documents/VARIOS/IPES/2025/RIESGOS/formulaci&#243;n%202025/Matrices%20gesti&#243;n%202025/Formulaci&#243;n_Mapa%20de%20riesgos_formaci&#243;n%20y%20empleabilid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IESGOS DE GESTIÓN"/>
      <sheetName val="PE01.Planeción Estrat y Táctica"/>
      <sheetName val="PE01.Plan Estrat y Táct - PIGA"/>
      <sheetName val="PE02. Gestión de Comunic"/>
      <sheetName val="PE03.Gestión Conocim Innovación"/>
      <sheetName val="PM02. Alternativas Comerciales"/>
      <sheetName val="PM02. Alter. Comer_Emprendimien"/>
      <sheetName val="PM03.Administrar el Sistema PDM"/>
      <sheetName val="PA01. Servicio al ciudadano"/>
      <sheetName val="PA02. Talento Humano"/>
      <sheetName val="PA02. Talento Humano_nómina"/>
      <sheetName val="PA02. Talento Humano_SST"/>
      <sheetName val="PA03. Gestión de la Inf y RT "/>
      <sheetName val="PA04. Gestión adquis-Cartera"/>
      <sheetName val="PA04. Gestión adquis-Contabilid"/>
      <sheetName val="PA04. Gestión adquis-Tesorería"/>
      <sheetName val="PA04. Gestión adquis-Presupuest"/>
      <sheetName val="PA04. Gestión adquis - Contract"/>
      <sheetName val="PA05. Ges de rec. físic_Almacén"/>
      <sheetName val="PA05. Gestión de recursos físic"/>
      <sheetName val="PA06. Gestión jurídica"/>
      <sheetName val="PV01. Eval Integral- discipli  "/>
      <sheetName val="PV01. Eval Integral- AC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IESGO"/>
      <sheetName val="Datos"/>
      <sheetName val="INSTRUCTIVO DE DILIGENCIAMIENTO"/>
      <sheetName val="Encuesta de impacto "/>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workbookViewId="0">
      <selection sqref="A1:A3"/>
    </sheetView>
  </sheetViews>
  <sheetFormatPr baseColWidth="10" defaultColWidth="12.6640625" defaultRowHeight="15" customHeight="1"/>
  <cols>
    <col min="1" max="1" width="28" customWidth="1"/>
    <col min="2" max="2" width="36.88671875" customWidth="1"/>
    <col min="3" max="5" width="32.44140625" customWidth="1"/>
    <col min="6" max="7" width="20.88671875" customWidth="1"/>
    <col min="8" max="8" width="20.88671875" hidden="1" customWidth="1"/>
    <col min="9" max="9" width="15.109375" customWidth="1"/>
    <col min="10" max="10" width="91" customWidth="1"/>
    <col min="11" max="11" width="53.44140625" customWidth="1"/>
    <col min="12" max="12" width="24.44140625" customWidth="1"/>
    <col min="13" max="13" width="23.44140625" customWidth="1"/>
    <col min="14" max="16" width="24.44140625" customWidth="1"/>
    <col min="17" max="17" width="25.109375" hidden="1" customWidth="1"/>
    <col min="18" max="18" width="25.109375" customWidth="1"/>
    <col min="19" max="19" width="25.109375" hidden="1" customWidth="1"/>
    <col min="20" max="20" width="25.109375" customWidth="1"/>
    <col min="21" max="21" width="42.44140625" customWidth="1"/>
    <col min="22" max="22" width="1.44140625" customWidth="1"/>
    <col min="23" max="23" width="33.44140625" customWidth="1"/>
    <col min="24" max="24" width="67" customWidth="1"/>
    <col min="25" max="25" width="40.44140625" customWidth="1"/>
    <col min="26" max="26" width="34.88671875" customWidth="1"/>
    <col min="27" max="27" width="2.44140625" customWidth="1"/>
    <col min="28" max="28" width="42.44140625" customWidth="1"/>
    <col min="29" max="29" width="43.44140625" customWidth="1"/>
    <col min="30" max="32" width="11.44140625" customWidth="1"/>
    <col min="33" max="49" width="14.44140625" customWidth="1"/>
  </cols>
  <sheetData>
    <row r="1" spans="1:49" ht="20.25" customHeight="1">
      <c r="A1" s="131"/>
      <c r="B1" s="101" t="s">
        <v>0</v>
      </c>
      <c r="C1" s="102"/>
      <c r="D1" s="102"/>
      <c r="E1" s="102"/>
      <c r="F1" s="102"/>
      <c r="G1" s="102"/>
      <c r="H1" s="102"/>
      <c r="I1" s="102"/>
      <c r="J1" s="102"/>
      <c r="K1" s="102"/>
      <c r="L1" s="102"/>
      <c r="M1" s="102"/>
      <c r="N1" s="102"/>
      <c r="O1" s="102"/>
      <c r="P1" s="102"/>
      <c r="Q1" s="102"/>
      <c r="R1" s="102"/>
      <c r="S1" s="102"/>
      <c r="T1" s="102"/>
      <c r="U1" s="102"/>
      <c r="V1" s="102"/>
      <c r="W1" s="102"/>
      <c r="X1" s="102"/>
      <c r="Y1" s="102"/>
      <c r="Z1" s="102"/>
      <c r="AA1" s="103"/>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c r="A2" s="104"/>
      <c r="B2" s="104"/>
      <c r="C2" s="105"/>
      <c r="D2" s="105"/>
      <c r="E2" s="105"/>
      <c r="F2" s="105"/>
      <c r="G2" s="105"/>
      <c r="H2" s="105"/>
      <c r="I2" s="105"/>
      <c r="J2" s="105"/>
      <c r="K2" s="105"/>
      <c r="L2" s="105"/>
      <c r="M2" s="105"/>
      <c r="N2" s="105"/>
      <c r="O2" s="105"/>
      <c r="P2" s="105"/>
      <c r="Q2" s="105"/>
      <c r="R2" s="105"/>
      <c r="S2" s="105"/>
      <c r="T2" s="105"/>
      <c r="U2" s="105"/>
      <c r="V2" s="105"/>
      <c r="W2" s="105"/>
      <c r="X2" s="105"/>
      <c r="Y2" s="105"/>
      <c r="Z2" s="105"/>
      <c r="AA2" s="106"/>
      <c r="AB2" s="5" t="s">
        <v>3</v>
      </c>
      <c r="AC2" s="6">
        <v>8</v>
      </c>
      <c r="AD2" s="3"/>
      <c r="AE2" s="4"/>
      <c r="AF2" s="4"/>
      <c r="AG2" s="4"/>
      <c r="AH2" s="4"/>
      <c r="AI2" s="4"/>
      <c r="AJ2" s="4"/>
      <c r="AK2" s="4"/>
      <c r="AL2" s="4"/>
      <c r="AM2" s="4"/>
      <c r="AN2" s="4"/>
      <c r="AO2" s="4"/>
      <c r="AP2" s="4"/>
      <c r="AQ2" s="4"/>
      <c r="AR2" s="4"/>
      <c r="AS2" s="4"/>
      <c r="AT2" s="4"/>
      <c r="AU2" s="4"/>
      <c r="AV2" s="4"/>
      <c r="AW2" s="4"/>
    </row>
    <row r="3" spans="1:49" ht="55.5" customHeight="1">
      <c r="A3" s="107"/>
      <c r="B3" s="107"/>
      <c r="C3" s="108"/>
      <c r="D3" s="108"/>
      <c r="E3" s="108"/>
      <c r="F3" s="108"/>
      <c r="G3" s="108"/>
      <c r="H3" s="108"/>
      <c r="I3" s="108"/>
      <c r="J3" s="108"/>
      <c r="K3" s="108"/>
      <c r="L3" s="108"/>
      <c r="M3" s="108"/>
      <c r="N3" s="108"/>
      <c r="O3" s="108"/>
      <c r="P3" s="108"/>
      <c r="Q3" s="108"/>
      <c r="R3" s="108"/>
      <c r="S3" s="108"/>
      <c r="T3" s="108"/>
      <c r="U3" s="108"/>
      <c r="V3" s="108"/>
      <c r="W3" s="108"/>
      <c r="X3" s="108"/>
      <c r="Y3" s="108"/>
      <c r="Z3" s="108"/>
      <c r="AA3" s="109"/>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c r="A4" s="9" t="s">
        <v>5</v>
      </c>
      <c r="B4" s="110" t="s">
        <v>6</v>
      </c>
      <c r="C4" s="108"/>
      <c r="D4" s="108"/>
      <c r="E4" s="108"/>
      <c r="F4" s="108"/>
      <c r="G4" s="108"/>
      <c r="H4" s="108"/>
      <c r="I4" s="108"/>
      <c r="J4" s="111"/>
      <c r="K4" s="103"/>
      <c r="L4" s="112"/>
      <c r="M4" s="102"/>
      <c r="N4" s="102"/>
      <c r="O4" s="113"/>
      <c r="P4" s="111"/>
      <c r="Q4" s="102"/>
      <c r="R4" s="102"/>
      <c r="S4" s="102"/>
      <c r="T4" s="102"/>
      <c r="U4" s="102"/>
      <c r="V4" s="102"/>
      <c r="W4" s="102"/>
      <c r="X4" s="102"/>
      <c r="Y4" s="102"/>
      <c r="Z4" s="102"/>
      <c r="AA4" s="102"/>
      <c r="AB4" s="102"/>
      <c r="AC4" s="103"/>
      <c r="AD4" s="10"/>
      <c r="AE4" s="10"/>
      <c r="AF4" s="10"/>
    </row>
    <row r="5" spans="1:49" ht="27" customHeight="1">
      <c r="A5" s="11"/>
      <c r="B5" s="11"/>
      <c r="C5" s="12"/>
      <c r="D5" s="12"/>
      <c r="E5" s="12"/>
      <c r="F5" s="12"/>
      <c r="G5" s="12"/>
      <c r="H5" s="12"/>
      <c r="I5" s="12"/>
      <c r="J5" s="104"/>
      <c r="K5" s="106"/>
      <c r="L5" s="114"/>
      <c r="M5" s="115"/>
      <c r="N5" s="115"/>
      <c r="O5" s="116"/>
      <c r="P5" s="104"/>
      <c r="Q5" s="105"/>
      <c r="R5" s="105"/>
      <c r="S5" s="105"/>
      <c r="T5" s="105"/>
      <c r="U5" s="105"/>
      <c r="V5" s="105"/>
      <c r="W5" s="105"/>
      <c r="X5" s="105"/>
      <c r="Y5" s="105"/>
      <c r="Z5" s="105"/>
      <c r="AA5" s="105"/>
      <c r="AB5" s="105"/>
      <c r="AC5" s="106"/>
      <c r="AD5" s="10"/>
      <c r="AE5" s="10"/>
      <c r="AF5" s="10"/>
    </row>
    <row r="6" spans="1:49" ht="59.25" customHeight="1">
      <c r="A6" s="9" t="s">
        <v>7</v>
      </c>
      <c r="B6" s="117" t="s">
        <v>8</v>
      </c>
      <c r="C6" s="118"/>
      <c r="D6" s="118"/>
      <c r="E6" s="118"/>
      <c r="F6" s="118"/>
      <c r="G6" s="118"/>
      <c r="H6" s="118"/>
      <c r="I6" s="118"/>
      <c r="J6" s="104"/>
      <c r="K6" s="106"/>
      <c r="L6" s="13" t="s">
        <v>9</v>
      </c>
      <c r="M6" s="14" t="s">
        <v>10</v>
      </c>
      <c r="N6" s="14" t="s">
        <v>11</v>
      </c>
      <c r="O6" s="15" t="s">
        <v>12</v>
      </c>
      <c r="P6" s="104"/>
      <c r="Q6" s="105"/>
      <c r="R6" s="105"/>
      <c r="S6" s="105"/>
      <c r="T6" s="105"/>
      <c r="U6" s="105"/>
      <c r="V6" s="105"/>
      <c r="W6" s="105"/>
      <c r="X6" s="105"/>
      <c r="Y6" s="105"/>
      <c r="Z6" s="105"/>
      <c r="AA6" s="105"/>
      <c r="AB6" s="105"/>
      <c r="AC6" s="106"/>
      <c r="AD6" s="10"/>
      <c r="AE6" s="10"/>
      <c r="AF6" s="16"/>
    </row>
    <row r="7" spans="1:49" ht="59.25" customHeight="1">
      <c r="A7" s="9" t="s">
        <v>13</v>
      </c>
      <c r="B7" s="117" t="s">
        <v>14</v>
      </c>
      <c r="C7" s="118"/>
      <c r="D7" s="118"/>
      <c r="E7" s="118"/>
      <c r="F7" s="118"/>
      <c r="G7" s="118"/>
      <c r="H7" s="118"/>
      <c r="I7" s="118"/>
      <c r="J7" s="107"/>
      <c r="K7" s="109"/>
      <c r="L7" s="17" t="s">
        <v>15</v>
      </c>
      <c r="M7" s="18"/>
      <c r="N7" s="19"/>
      <c r="O7" s="20"/>
      <c r="P7" s="107"/>
      <c r="Q7" s="108"/>
      <c r="R7" s="108"/>
      <c r="S7" s="108"/>
      <c r="T7" s="108"/>
      <c r="U7" s="108"/>
      <c r="V7" s="108"/>
      <c r="W7" s="108"/>
      <c r="X7" s="108"/>
      <c r="Y7" s="108"/>
      <c r="Z7" s="108"/>
      <c r="AA7" s="108"/>
      <c r="AB7" s="108"/>
      <c r="AC7" s="109"/>
      <c r="AD7" s="10"/>
      <c r="AE7" s="10"/>
      <c r="AF7" s="16"/>
    </row>
    <row r="8" spans="1:49" ht="8.25" customHeight="1">
      <c r="A8" s="132" t="s">
        <v>16</v>
      </c>
      <c r="B8" s="21"/>
      <c r="C8" s="21"/>
      <c r="D8" s="21"/>
      <c r="E8" s="21"/>
      <c r="F8" s="21"/>
      <c r="G8" s="21"/>
      <c r="H8" s="21"/>
      <c r="I8" s="21"/>
      <c r="J8" s="21"/>
      <c r="K8" s="21"/>
      <c r="L8" s="21"/>
      <c r="M8" s="21"/>
      <c r="N8" s="21"/>
      <c r="O8" s="21"/>
      <c r="P8" s="21"/>
      <c r="Q8" s="21"/>
      <c r="R8" s="21"/>
      <c r="S8" s="21"/>
      <c r="T8" s="21"/>
      <c r="U8" s="21"/>
      <c r="V8" s="22"/>
      <c r="W8" s="22"/>
      <c r="X8" s="22"/>
      <c r="Y8" s="23"/>
      <c r="Z8" s="22"/>
      <c r="AA8" s="10"/>
      <c r="AB8" s="10"/>
      <c r="AC8" s="10"/>
      <c r="AD8" s="10"/>
      <c r="AE8" s="10"/>
      <c r="AF8" s="10"/>
    </row>
    <row r="9" spans="1:49" ht="15" customHeight="1">
      <c r="A9" s="133"/>
      <c r="B9" s="21"/>
      <c r="C9" s="21"/>
      <c r="D9" s="21"/>
      <c r="E9" s="21"/>
      <c r="F9" s="21"/>
      <c r="G9" s="21"/>
      <c r="H9" s="21"/>
      <c r="I9" s="21"/>
      <c r="J9" s="21"/>
      <c r="K9" s="21"/>
      <c r="L9" s="21"/>
      <c r="M9" s="21"/>
      <c r="N9" s="21"/>
      <c r="O9" s="21"/>
      <c r="P9" s="21"/>
      <c r="Q9" s="21"/>
      <c r="R9" s="21"/>
      <c r="S9" s="21"/>
      <c r="T9" s="21"/>
      <c r="U9" s="21"/>
      <c r="V9" s="22"/>
      <c r="W9" s="24"/>
      <c r="X9" s="24"/>
      <c r="Y9" s="25"/>
      <c r="Z9" s="26"/>
      <c r="AA9" s="10"/>
      <c r="AB9" s="10"/>
      <c r="AC9" s="10"/>
      <c r="AD9" s="10"/>
      <c r="AE9" s="10"/>
      <c r="AF9" s="10"/>
    </row>
    <row r="10" spans="1:49" ht="27" customHeight="1">
      <c r="A10" s="134" t="s">
        <v>17</v>
      </c>
      <c r="B10" s="118"/>
      <c r="C10" s="118"/>
      <c r="D10" s="118"/>
      <c r="E10" s="135"/>
      <c r="F10" s="119" t="s">
        <v>18</v>
      </c>
      <c r="G10" s="120"/>
      <c r="H10" s="120"/>
      <c r="I10" s="120"/>
      <c r="J10" s="120"/>
      <c r="K10" s="120"/>
      <c r="L10" s="120"/>
      <c r="M10" s="120"/>
      <c r="N10" s="120"/>
      <c r="O10" s="120"/>
      <c r="P10" s="120"/>
      <c r="Q10" s="120"/>
      <c r="R10" s="120"/>
      <c r="S10" s="120"/>
      <c r="T10" s="120"/>
      <c r="U10" s="121"/>
      <c r="V10" s="27"/>
      <c r="W10" s="122" t="s">
        <v>19</v>
      </c>
      <c r="X10" s="102"/>
      <c r="Y10" s="102"/>
      <c r="Z10" s="103"/>
      <c r="AA10" s="10"/>
      <c r="AB10" s="123" t="s">
        <v>20</v>
      </c>
      <c r="AC10" s="103"/>
      <c r="AD10" s="10"/>
      <c r="AE10" s="10"/>
      <c r="AF10" s="10"/>
    </row>
    <row r="11" spans="1:49" ht="14.25" customHeight="1">
      <c r="A11" s="139" t="s">
        <v>21</v>
      </c>
      <c r="B11" s="136" t="s">
        <v>22</v>
      </c>
      <c r="C11" s="139" t="s">
        <v>23</v>
      </c>
      <c r="D11" s="139" t="s">
        <v>24</v>
      </c>
      <c r="E11" s="136" t="s">
        <v>25</v>
      </c>
      <c r="F11" s="124" t="s">
        <v>26</v>
      </c>
      <c r="G11" s="125"/>
      <c r="H11" s="125"/>
      <c r="I11" s="126"/>
      <c r="J11" s="127" t="s">
        <v>27</v>
      </c>
      <c r="K11" s="125"/>
      <c r="L11" s="125"/>
      <c r="M11" s="125"/>
      <c r="N11" s="125"/>
      <c r="O11" s="125"/>
      <c r="P11" s="125"/>
      <c r="Q11" s="125"/>
      <c r="R11" s="125"/>
      <c r="S11" s="28"/>
      <c r="T11" s="127" t="s">
        <v>28</v>
      </c>
      <c r="U11" s="125"/>
      <c r="V11" s="27"/>
      <c r="W11" s="104"/>
      <c r="X11" s="105"/>
      <c r="Y11" s="105"/>
      <c r="Z11" s="106"/>
      <c r="AA11" s="10"/>
      <c r="AB11" s="104"/>
      <c r="AC11" s="106"/>
      <c r="AD11" s="29"/>
      <c r="AE11" s="29"/>
      <c r="AF11" s="29"/>
    </row>
    <row r="12" spans="1:49" ht="32.25" customHeight="1">
      <c r="A12" s="140"/>
      <c r="B12" s="137"/>
      <c r="C12" s="140"/>
      <c r="D12" s="140"/>
      <c r="E12" s="137"/>
      <c r="F12" s="128" t="s">
        <v>29</v>
      </c>
      <c r="G12" s="129"/>
      <c r="H12" s="129"/>
      <c r="I12" s="130"/>
      <c r="J12" s="81" t="s">
        <v>30</v>
      </c>
      <c r="K12" s="83" t="s">
        <v>31</v>
      </c>
      <c r="L12" s="83" t="s">
        <v>32</v>
      </c>
      <c r="M12" s="83" t="s">
        <v>33</v>
      </c>
      <c r="N12" s="84" t="s">
        <v>34</v>
      </c>
      <c r="O12" s="94" t="s">
        <v>35</v>
      </c>
      <c r="P12" s="84" t="s">
        <v>36</v>
      </c>
      <c r="Q12" s="84" t="s">
        <v>37</v>
      </c>
      <c r="R12" s="84" t="s">
        <v>38</v>
      </c>
      <c r="S12" s="30"/>
      <c r="T12" s="94" t="s">
        <v>39</v>
      </c>
      <c r="U12" s="84" t="s">
        <v>40</v>
      </c>
      <c r="V12" s="31"/>
      <c r="W12" s="107"/>
      <c r="X12" s="108"/>
      <c r="Y12" s="108"/>
      <c r="Z12" s="109"/>
      <c r="AA12" s="29"/>
      <c r="AB12" s="107"/>
      <c r="AC12" s="109"/>
      <c r="AD12" s="29"/>
      <c r="AE12" s="10"/>
      <c r="AF12" s="29"/>
    </row>
    <row r="13" spans="1:49" ht="74.25" customHeight="1">
      <c r="A13" s="141"/>
      <c r="B13" s="138"/>
      <c r="C13" s="141"/>
      <c r="D13" s="141"/>
      <c r="E13" s="138"/>
      <c r="F13" s="9" t="s">
        <v>41</v>
      </c>
      <c r="G13" s="32" t="s">
        <v>42</v>
      </c>
      <c r="H13" s="33"/>
      <c r="I13" s="34" t="s">
        <v>43</v>
      </c>
      <c r="J13" s="82"/>
      <c r="K13" s="79"/>
      <c r="L13" s="79"/>
      <c r="M13" s="79"/>
      <c r="N13" s="79"/>
      <c r="O13" s="79"/>
      <c r="P13" s="79"/>
      <c r="Q13" s="79"/>
      <c r="R13" s="79"/>
      <c r="S13" s="35"/>
      <c r="T13" s="79"/>
      <c r="U13" s="79"/>
      <c r="V13" s="31"/>
      <c r="W13" s="36" t="s">
        <v>44</v>
      </c>
      <c r="X13" s="37" t="s">
        <v>45</v>
      </c>
      <c r="Y13" s="37" t="s">
        <v>46</v>
      </c>
      <c r="Z13" s="38" t="s">
        <v>47</v>
      </c>
      <c r="AA13" s="29"/>
      <c r="AB13" s="39" t="s">
        <v>48</v>
      </c>
      <c r="AC13" s="40" t="s">
        <v>49</v>
      </c>
      <c r="AD13" s="29"/>
      <c r="AE13" s="10"/>
      <c r="AF13" s="29"/>
    </row>
    <row r="14" spans="1:49" ht="120" customHeight="1">
      <c r="A14" s="148">
        <v>1</v>
      </c>
      <c r="B14" s="149" t="s">
        <v>50</v>
      </c>
      <c r="C14" s="150" t="s">
        <v>51</v>
      </c>
      <c r="D14" s="150" t="s">
        <v>52</v>
      </c>
      <c r="E14" s="151" t="s">
        <v>53</v>
      </c>
      <c r="F14" s="139" t="s">
        <v>54</v>
      </c>
      <c r="G14" s="142" t="s">
        <v>55</v>
      </c>
      <c r="H14" s="143" t="str">
        <f>+CONCATENATE(F14," - ",G14)</f>
        <v>BAJA - MODERADO</v>
      </c>
      <c r="I14" s="146" t="s">
        <v>55</v>
      </c>
      <c r="J14" s="144" t="s">
        <v>56</v>
      </c>
      <c r="K14" s="41" t="s">
        <v>57</v>
      </c>
      <c r="L14" s="42" t="s">
        <v>58</v>
      </c>
      <c r="M14" s="43">
        <f>IF(L14="ASIGNADO",15,IF(L14="NO ASIGNADO",0,""))</f>
        <v>15</v>
      </c>
      <c r="N14" s="85">
        <f>SUM(M14:M20)</f>
        <v>100</v>
      </c>
      <c r="O14" s="87" t="s">
        <v>59</v>
      </c>
      <c r="P14" s="77">
        <f>IF(P17="DÉBIL",0,IF(P17="MODERADO",50,IF(P17="FUERTE",100,"")))</f>
        <v>100</v>
      </c>
      <c r="Q14" s="80" t="s">
        <v>60</v>
      </c>
      <c r="R14" s="80" t="str">
        <f>IF(AND(F14="MUY BAJA",Q17=2),"MUY BAJA",IF(AND(F14="BAJA",Q17=2),"MUY BAJA",IF(AND(F14="MEDIA",Q17=2),"MUY BAJA",IF(AND(F14="ALTA",Q17=2),"BAJA",IF(AND(F14="MUY ALTA",Q17=2),"MEDIA",IF(AND(F14="MUY BAJA",Q17=1),"MUY BAJA",IF(AND(F14="BAJA",Q17=1),"MUY BAJA",IF(AND(F14="MEDIA",Q17=1),"BAJA",IF(AND(F14="ALTA",Q17=1),"MEDIA",IF(AND(F14="MUY ALTA",Q17=1),"ALTA",F14))))))))))</f>
        <v>MUY BAJA</v>
      </c>
      <c r="S14" s="95" t="str">
        <f>+CONCATENATE(R14," - ",G14)</f>
        <v>MUY BAJA - MODERADO</v>
      </c>
      <c r="T14" s="96" t="e">
        <f>+VLOOKUP(S14,[2]Datos!$D$3:$E$17,2,FALSE)</f>
        <v>#N/A</v>
      </c>
      <c r="U14" s="90" t="s">
        <v>61</v>
      </c>
      <c r="V14" s="44"/>
      <c r="W14" s="97">
        <v>46157</v>
      </c>
      <c r="X14" s="154" t="s">
        <v>62</v>
      </c>
      <c r="Y14" s="154" t="s">
        <v>63</v>
      </c>
      <c r="Z14" s="155" t="s">
        <v>64</v>
      </c>
      <c r="AA14" s="10"/>
      <c r="AB14" s="156" t="s">
        <v>65</v>
      </c>
      <c r="AC14" s="157"/>
      <c r="AD14" s="10"/>
      <c r="AE14" s="10"/>
      <c r="AF14" s="10"/>
    </row>
    <row r="15" spans="1:49" ht="120" customHeight="1">
      <c r="A15" s="140"/>
      <c r="B15" s="78"/>
      <c r="C15" s="78"/>
      <c r="D15" s="78"/>
      <c r="E15" s="152"/>
      <c r="F15" s="140"/>
      <c r="G15" s="78"/>
      <c r="H15" s="78"/>
      <c r="I15" s="91"/>
      <c r="J15" s="145"/>
      <c r="K15" s="45" t="s">
        <v>66</v>
      </c>
      <c r="L15" s="46" t="s">
        <v>67</v>
      </c>
      <c r="M15" s="47">
        <f>IF(L15="ADECUADO",15,IF(L15="INADECUADO",0,""))</f>
        <v>15</v>
      </c>
      <c r="N15" s="86"/>
      <c r="O15" s="78"/>
      <c r="P15" s="78"/>
      <c r="Q15" s="79"/>
      <c r="R15" s="78"/>
      <c r="S15" s="78"/>
      <c r="T15" s="78"/>
      <c r="U15" s="91"/>
      <c r="V15" s="44"/>
      <c r="W15" s="78"/>
      <c r="X15" s="78"/>
      <c r="Y15" s="78"/>
      <c r="Z15" s="91"/>
      <c r="AA15" s="10"/>
      <c r="AB15" s="78"/>
      <c r="AC15" s="91"/>
      <c r="AD15" s="10"/>
      <c r="AE15" s="10"/>
      <c r="AF15" s="10"/>
    </row>
    <row r="16" spans="1:49" ht="120" customHeight="1">
      <c r="A16" s="140"/>
      <c r="B16" s="78"/>
      <c r="C16" s="78"/>
      <c r="D16" s="78"/>
      <c r="E16" s="152"/>
      <c r="F16" s="140"/>
      <c r="G16" s="78"/>
      <c r="H16" s="78"/>
      <c r="I16" s="91"/>
      <c r="J16" s="145"/>
      <c r="K16" s="48" t="s">
        <v>68</v>
      </c>
      <c r="L16" s="46" t="s">
        <v>69</v>
      </c>
      <c r="M16" s="47">
        <f>IF(L16="OPORTUNA",15,IF(L16="INOPORTUNA",0,""))</f>
        <v>15</v>
      </c>
      <c r="N16" s="86"/>
      <c r="O16" s="78"/>
      <c r="P16" s="79"/>
      <c r="Q16" s="49" t="s">
        <v>70</v>
      </c>
      <c r="R16" s="78"/>
      <c r="S16" s="78"/>
      <c r="T16" s="78"/>
      <c r="U16" s="91"/>
      <c r="V16" s="44"/>
      <c r="W16" s="78"/>
      <c r="X16" s="78"/>
      <c r="Y16" s="78"/>
      <c r="Z16" s="91"/>
      <c r="AA16" s="10"/>
      <c r="AB16" s="78"/>
      <c r="AC16" s="91"/>
      <c r="AD16" s="10"/>
      <c r="AE16" s="10"/>
      <c r="AF16" s="10"/>
    </row>
    <row r="17" spans="1:32" ht="100.5" customHeight="1">
      <c r="A17" s="140"/>
      <c r="B17" s="78"/>
      <c r="C17" s="78"/>
      <c r="D17" s="78"/>
      <c r="E17" s="152"/>
      <c r="F17" s="140"/>
      <c r="G17" s="78"/>
      <c r="H17" s="78"/>
      <c r="I17" s="91"/>
      <c r="J17" s="145"/>
      <c r="K17" s="45" t="s">
        <v>71</v>
      </c>
      <c r="L17" s="46" t="s">
        <v>72</v>
      </c>
      <c r="M17" s="47">
        <f>IF(L17="PREVENIR",15,IF(L17="DETECTAR",10,IF(L17="NO ES UN CONTROL",0,"")))</f>
        <v>15</v>
      </c>
      <c r="N17" s="98" t="str">
        <f>IF(N14&lt;86,"DÉBIL",IF(N14&lt;96,"MODERADO",IF(N14&lt;101,"FUERTE","")))</f>
        <v>FUERTE</v>
      </c>
      <c r="O17" s="78"/>
      <c r="P17" s="88" t="str">
        <f>IF(AND(N17="FUERTE",O14="FUERTE (SIEMPRE SE EJECUTA)"),"FUERTE",IF(OR(N17="DÉBIL",O14="DÉBIL (NO SE EJECUTA)"),"DÉBIL",IF(OR(N17="MODERADO",O14="MODERADO (ALGUNAS VECES)"),"MODERADO")))</f>
        <v>FUERTE</v>
      </c>
      <c r="Q17" s="99">
        <f>IF(AND($P$17="FUERTE",$Q$14="DIRECTAMENTE"),2,IF(AND($P$17="FUERTE",$Q$14="DIRECTAMENTE"),2,IF(AND($P$17="FUERTE",$Q$14="DIRECTAMENTE"),2,IF(AND($P$17="FUERTE",$Q$14="NO DISMINUYE"),0,IF(AND($P$17="MODERADO",$Q$14="DIRECTAMENTE"),1,IF(AND($P$17="MODERADO",$Q$14="DIRECTAMENTE"),1,IF(AND($P$17="MODERADO",$Q$14="DIRECTAMENTE"),1,IF(AND($P$17="MODERADO",$Q$14="NO DISMINUYE"),0,"N/A"))))))))</f>
        <v>2</v>
      </c>
      <c r="R17" s="78"/>
      <c r="S17" s="78"/>
      <c r="T17" s="78"/>
      <c r="U17" s="92" t="s">
        <v>73</v>
      </c>
      <c r="V17" s="50"/>
      <c r="W17" s="78"/>
      <c r="X17" s="78"/>
      <c r="Y17" s="78"/>
      <c r="Z17" s="91"/>
      <c r="AA17" s="10"/>
      <c r="AB17" s="78"/>
      <c r="AC17" s="91"/>
      <c r="AD17" s="10"/>
      <c r="AE17" s="10"/>
      <c r="AF17" s="10"/>
    </row>
    <row r="18" spans="1:32" ht="100.5" customHeight="1">
      <c r="A18" s="140"/>
      <c r="B18" s="78"/>
      <c r="C18" s="78"/>
      <c r="D18" s="78"/>
      <c r="E18" s="152"/>
      <c r="F18" s="140"/>
      <c r="G18" s="78"/>
      <c r="H18" s="78"/>
      <c r="I18" s="91"/>
      <c r="J18" s="145"/>
      <c r="K18" s="45" t="s">
        <v>74</v>
      </c>
      <c r="L18" s="46" t="s">
        <v>75</v>
      </c>
      <c r="M18" s="47">
        <f>IF(L18="CONFIABLE",15,IF(L18="NO CONFIABLE",0,""))</f>
        <v>15</v>
      </c>
      <c r="N18" s="86"/>
      <c r="O18" s="78"/>
      <c r="P18" s="78"/>
      <c r="Q18" s="78"/>
      <c r="R18" s="78"/>
      <c r="S18" s="78"/>
      <c r="T18" s="78"/>
      <c r="U18" s="93"/>
      <c r="V18" s="50"/>
      <c r="W18" s="78"/>
      <c r="X18" s="78"/>
      <c r="Y18" s="78"/>
      <c r="Z18" s="91"/>
      <c r="AA18" s="10"/>
      <c r="AB18" s="78"/>
      <c r="AC18" s="91"/>
      <c r="AD18" s="10"/>
      <c r="AE18" s="10"/>
      <c r="AF18" s="10"/>
    </row>
    <row r="19" spans="1:32" ht="32.25" customHeight="1">
      <c r="A19" s="140"/>
      <c r="B19" s="78"/>
      <c r="C19" s="78"/>
      <c r="D19" s="78"/>
      <c r="E19" s="152"/>
      <c r="F19" s="140"/>
      <c r="G19" s="78"/>
      <c r="H19" s="78"/>
      <c r="I19" s="91"/>
      <c r="J19" s="145"/>
      <c r="K19" s="45" t="s">
        <v>76</v>
      </c>
      <c r="L19" s="46" t="s">
        <v>77</v>
      </c>
      <c r="M19" s="47">
        <f>IF(L19="SE INVESTIGAN Y RESUELVEN OPORTUNAMENTE",15,IF(L19="NO SE INVESTIGAN,  NI  RESUELVEN OPORTUNAMENTE",0,""))</f>
        <v>15</v>
      </c>
      <c r="N19" s="86"/>
      <c r="O19" s="78"/>
      <c r="P19" s="78"/>
      <c r="Q19" s="78"/>
      <c r="R19" s="78"/>
      <c r="S19" s="78"/>
      <c r="T19" s="78"/>
      <c r="U19" s="100" t="s">
        <v>78</v>
      </c>
      <c r="V19" s="44"/>
      <c r="W19" s="78"/>
      <c r="X19" s="78"/>
      <c r="Y19" s="78"/>
      <c r="Z19" s="91"/>
      <c r="AA19" s="10"/>
      <c r="AB19" s="78"/>
      <c r="AC19" s="91"/>
      <c r="AD19" s="10"/>
      <c r="AE19" s="10"/>
      <c r="AF19" s="10"/>
    </row>
    <row r="20" spans="1:32" ht="36" customHeight="1">
      <c r="A20" s="140"/>
      <c r="B20" s="78"/>
      <c r="C20" s="78"/>
      <c r="D20" s="78"/>
      <c r="E20" s="152"/>
      <c r="F20" s="153"/>
      <c r="G20" s="89"/>
      <c r="H20" s="78"/>
      <c r="I20" s="147"/>
      <c r="J20" s="145"/>
      <c r="K20" s="51" t="s">
        <v>79</v>
      </c>
      <c r="L20" s="52" t="s">
        <v>80</v>
      </c>
      <c r="M20" s="53">
        <f t="shared" ref="M20:M22" si="0">IF(L20="COMPLETA",10,IF(L20="INCOMPLETA",5,IF(L20="NO EXISTE",0,"")))</f>
        <v>10</v>
      </c>
      <c r="N20" s="86"/>
      <c r="O20" s="78"/>
      <c r="P20" s="89"/>
      <c r="Q20" s="89"/>
      <c r="R20" s="78"/>
      <c r="S20" s="78"/>
      <c r="T20" s="89"/>
      <c r="U20" s="91"/>
      <c r="V20" s="44"/>
      <c r="W20" s="78"/>
      <c r="X20" s="78"/>
      <c r="Y20" s="78"/>
      <c r="Z20" s="91"/>
      <c r="AA20" s="10"/>
      <c r="AB20" s="78"/>
      <c r="AC20" s="91"/>
      <c r="AD20" s="10"/>
      <c r="AE20" s="10"/>
      <c r="AF20" s="10"/>
    </row>
    <row r="21" spans="1:32" ht="409.5" customHeight="1">
      <c r="A21" s="54">
        <v>2</v>
      </c>
      <c r="B21" s="55" t="s">
        <v>81</v>
      </c>
      <c r="C21" s="55" t="s">
        <v>82</v>
      </c>
      <c r="D21" s="55" t="s">
        <v>83</v>
      </c>
      <c r="E21" s="56" t="s">
        <v>84</v>
      </c>
      <c r="F21" s="57" t="s">
        <v>54</v>
      </c>
      <c r="G21" s="58" t="s">
        <v>55</v>
      </c>
      <c r="H21" s="59"/>
      <c r="I21" s="60" t="s">
        <v>55</v>
      </c>
      <c r="J21" s="61" t="s">
        <v>85</v>
      </c>
      <c r="K21" s="62" t="s">
        <v>79</v>
      </c>
      <c r="L21" s="63" t="s">
        <v>80</v>
      </c>
      <c r="M21" s="64">
        <f t="shared" si="0"/>
        <v>10</v>
      </c>
      <c r="N21" s="19"/>
      <c r="O21" s="19"/>
      <c r="P21" s="19"/>
      <c r="Q21" s="19"/>
      <c r="R21" s="19"/>
      <c r="S21" s="19"/>
      <c r="T21" s="19"/>
      <c r="U21" s="65" t="s">
        <v>86</v>
      </c>
      <c r="V21" s="66"/>
      <c r="W21" s="67">
        <v>46157</v>
      </c>
      <c r="X21" s="68" t="s">
        <v>87</v>
      </c>
      <c r="Y21" s="68" t="s">
        <v>88</v>
      </c>
      <c r="Z21" s="68" t="s">
        <v>89</v>
      </c>
      <c r="AA21" s="69"/>
      <c r="AB21" s="70" t="s">
        <v>65</v>
      </c>
      <c r="AC21" s="71"/>
      <c r="AD21" s="10"/>
      <c r="AE21" s="10"/>
      <c r="AF21" s="10"/>
    </row>
    <row r="22" spans="1:32" ht="408.75" customHeight="1">
      <c r="A22" s="72">
        <v>3</v>
      </c>
      <c r="B22" s="73" t="s">
        <v>90</v>
      </c>
      <c r="C22" s="55" t="s">
        <v>91</v>
      </c>
      <c r="D22" s="55" t="s">
        <v>92</v>
      </c>
      <c r="E22" s="56" t="s">
        <v>93</v>
      </c>
      <c r="F22" s="57" t="s">
        <v>54</v>
      </c>
      <c r="G22" s="58" t="s">
        <v>55</v>
      </c>
      <c r="H22" s="74"/>
      <c r="I22" s="75" t="s">
        <v>55</v>
      </c>
      <c r="J22" s="76" t="s">
        <v>94</v>
      </c>
      <c r="K22" s="62" t="s">
        <v>79</v>
      </c>
      <c r="L22" s="63" t="s">
        <v>80</v>
      </c>
      <c r="M22" s="64">
        <f t="shared" si="0"/>
        <v>10</v>
      </c>
      <c r="N22" s="19"/>
      <c r="O22" s="19"/>
      <c r="P22" s="19"/>
      <c r="Q22" s="19"/>
      <c r="R22" s="19"/>
      <c r="S22" s="19"/>
      <c r="T22" s="19"/>
      <c r="U22" s="65" t="s">
        <v>86</v>
      </c>
      <c r="V22" s="66"/>
      <c r="W22" s="67">
        <v>46157</v>
      </c>
      <c r="X22" s="68" t="s">
        <v>95</v>
      </c>
      <c r="Y22" s="68" t="s">
        <v>96</v>
      </c>
      <c r="Z22" s="68" t="s">
        <v>97</v>
      </c>
      <c r="AA22" s="69"/>
      <c r="AB22" s="70" t="s">
        <v>65</v>
      </c>
      <c r="AC22" s="71"/>
      <c r="AD22" s="16"/>
      <c r="AE22" s="16"/>
      <c r="AF22" s="16"/>
    </row>
    <row r="23" spans="1:32" ht="14.25" customHeight="1">
      <c r="A23" s="16"/>
      <c r="B23" s="16" t="s">
        <v>98</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row>
    <row r="24" spans="1:32" ht="14.25" customHeight="1">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row>
    <row r="25" spans="1:32" ht="14.25" customHeight="1">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row>
    <row r="26" spans="1:32" ht="14.25" customHeight="1">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row>
    <row r="27" spans="1:32" ht="14.25" customHeight="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row>
    <row r="28" spans="1:32" ht="14.25" customHeight="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row>
    <row r="29" spans="1:32" ht="14.25" customHeight="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row>
    <row r="30" spans="1:32" ht="14.25" customHeight="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row>
    <row r="31" spans="1:32" ht="14.25" customHeight="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row>
    <row r="32" spans="1:32" ht="14.25" customHeight="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row>
    <row r="33" spans="1:32" ht="14.25" customHeight="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row>
    <row r="34" spans="1:32" ht="14.25"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row>
    <row r="35" spans="1:32" ht="14.25"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row>
    <row r="36" spans="1:32" ht="14.2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row>
    <row r="37" spans="1:32" ht="14.2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row>
    <row r="38" spans="1:32" ht="14.2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row>
    <row r="39" spans="1:32" ht="14.2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row>
    <row r="40" spans="1:32" ht="14.2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row>
    <row r="41" spans="1:32" ht="14.2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row>
    <row r="42" spans="1:32" ht="14.2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row>
    <row r="43" spans="1:32" ht="14.2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row>
    <row r="44" spans="1:32" ht="14.2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row>
    <row r="45" spans="1:32" ht="14.2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row>
    <row r="46" spans="1:32" ht="14.2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row>
    <row r="47" spans="1:32" ht="14.2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row>
    <row r="48" spans="1:32" ht="14.2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row>
    <row r="49" spans="1:32" ht="14.2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row>
    <row r="50" spans="1:32" ht="14.2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row>
    <row r="51" spans="1:32" ht="14.2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row>
    <row r="52" spans="1:32" ht="14.2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row>
    <row r="53" spans="1:32" ht="14.2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row>
    <row r="54" spans="1:32" ht="14.2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row>
    <row r="55" spans="1:32" ht="14.2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row>
    <row r="56" spans="1:32" ht="14.2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row>
    <row r="57" spans="1:32" ht="14.2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row>
    <row r="58" spans="1:32" ht="14.2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row>
    <row r="59" spans="1:32" ht="14.2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row>
    <row r="60" spans="1:32" ht="14.2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row>
    <row r="61" spans="1:32" ht="14.2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row>
    <row r="62" spans="1:32" ht="14.2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row>
    <row r="63" spans="1:32" ht="14.2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row>
    <row r="64" spans="1:32" ht="14.2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row>
    <row r="65" spans="1:32" ht="14.2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row>
    <row r="66" spans="1:32" ht="14.2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row>
    <row r="67" spans="1:32" ht="14.2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row>
    <row r="68" spans="1:32" ht="14.2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row>
    <row r="69" spans="1:32" ht="14.2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row>
    <row r="70" spans="1:32" ht="14.2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row>
    <row r="71" spans="1:32" ht="14.2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row>
    <row r="72" spans="1:32" ht="14.2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row>
    <row r="73" spans="1:32" ht="14.2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row>
    <row r="74" spans="1:32" ht="14.2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row>
    <row r="75" spans="1:32" ht="14.2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row>
    <row r="76" spans="1:32" ht="14.2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row>
    <row r="77" spans="1:32" ht="14.2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row>
    <row r="78" spans="1:32" ht="14.2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row>
    <row r="79" spans="1:32" ht="14.2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row>
    <row r="80" spans="1:32" ht="14.2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row>
    <row r="81" spans="1:32" ht="14.2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row>
    <row r="82" spans="1:32" ht="14.2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row>
    <row r="83" spans="1:32" ht="14.2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row>
    <row r="84" spans="1:32" ht="14.2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row>
    <row r="85" spans="1:32" ht="14.2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row>
    <row r="86" spans="1:32" ht="14.2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row>
    <row r="87" spans="1:32" ht="14.2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row>
    <row r="88" spans="1:32" ht="14.2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row>
    <row r="89" spans="1:32" ht="14.2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row>
    <row r="90" spans="1:32" ht="14.2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row>
    <row r="91" spans="1:32" ht="14.2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row>
    <row r="92" spans="1:32" ht="14.2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row>
    <row r="93" spans="1:32" ht="14.2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row>
    <row r="94" spans="1:32" ht="14.2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row>
    <row r="95" spans="1:32" ht="14.2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row>
    <row r="96" spans="1:32" ht="14.2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row>
    <row r="97" spans="1:32" ht="14.2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row>
    <row r="98" spans="1:32" ht="14.2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row>
    <row r="99" spans="1:32" ht="14.2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row>
    <row r="100" spans="1:32" ht="14.2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row>
    <row r="101" spans="1:32" ht="14.2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row>
    <row r="102" spans="1:32" ht="14.2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row>
    <row r="103" spans="1:32" ht="14.2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row>
    <row r="104" spans="1:32" ht="14.2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row>
    <row r="105" spans="1:32" ht="14.2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row>
    <row r="106" spans="1:32" ht="14.2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row>
    <row r="107" spans="1:32" ht="14.2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row>
    <row r="108" spans="1:32" ht="14.2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row>
    <row r="109" spans="1:32" ht="14.2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row>
    <row r="110" spans="1:32" ht="14.2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row>
    <row r="111" spans="1:32" ht="14.2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row>
    <row r="112" spans="1:32" ht="14.2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row>
    <row r="113" spans="1:32" ht="14.2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row>
    <row r="114" spans="1:32" ht="14.2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row>
    <row r="115" spans="1:32" ht="14.2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row>
    <row r="116" spans="1:32" ht="14.2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row>
    <row r="117" spans="1:32" ht="14.2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row>
    <row r="118" spans="1:32" ht="14.2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row>
    <row r="119" spans="1:32" ht="14.2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row>
    <row r="120" spans="1:32" ht="14.2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row>
    <row r="121" spans="1:32" ht="14.2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row>
    <row r="122" spans="1:32" ht="14.2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row>
    <row r="123" spans="1:32" ht="14.2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row>
    <row r="124" spans="1:32" ht="14.2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row>
    <row r="125" spans="1:32" ht="14.2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row>
    <row r="126" spans="1:32" ht="14.2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row>
    <row r="127" spans="1:32" ht="14.2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row>
    <row r="128" spans="1:32" ht="14.2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row>
    <row r="129" spans="1:32" ht="14.2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row>
    <row r="130" spans="1:32" ht="14.2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row>
    <row r="131" spans="1:32" ht="14.2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row>
    <row r="132" spans="1:32" ht="14.2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row>
    <row r="133" spans="1:32" ht="14.2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row>
    <row r="134" spans="1:32" ht="14.2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row>
    <row r="135" spans="1:32" ht="14.2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row>
    <row r="136" spans="1:32" ht="14.2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row>
    <row r="137" spans="1:32" ht="14.2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row>
    <row r="138" spans="1:32" ht="14.2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row>
    <row r="139" spans="1:32" ht="14.2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row>
    <row r="140" spans="1:32" ht="14.2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row>
    <row r="141" spans="1:32" ht="14.2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row>
    <row r="142" spans="1:32" ht="14.2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row>
    <row r="143" spans="1:32" ht="14.2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row>
    <row r="144" spans="1:32" ht="14.2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row>
    <row r="145" spans="1:32" ht="14.2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row>
    <row r="146" spans="1:32" ht="14.2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row>
    <row r="147" spans="1:32" ht="14.2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row>
    <row r="148" spans="1:32" ht="14.2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row>
    <row r="149" spans="1:32" ht="14.2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row>
    <row r="150" spans="1:32" ht="14.2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row>
    <row r="151" spans="1:32" ht="14.2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row>
    <row r="152" spans="1:32" ht="14.2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row>
    <row r="153" spans="1:32" ht="14.2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row>
    <row r="154" spans="1:32" ht="14.2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row>
    <row r="155" spans="1:32" ht="14.2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row>
    <row r="156" spans="1:32" ht="14.2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row>
    <row r="157" spans="1:32" ht="14.2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row>
    <row r="158" spans="1:32" ht="14.2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row>
    <row r="159" spans="1:32" ht="14.2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row>
    <row r="160" spans="1:32" ht="14.2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row>
    <row r="161" spans="1:32" ht="14.2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row>
    <row r="162" spans="1:32" ht="14.2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row>
    <row r="163" spans="1:32" ht="14.2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row>
    <row r="164" spans="1:32" ht="14.2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row>
    <row r="165" spans="1:32" ht="14.2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row>
    <row r="166" spans="1:32" ht="14.2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row>
    <row r="167" spans="1:32" ht="14.2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row>
    <row r="168" spans="1:32" ht="14.2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row>
    <row r="169" spans="1:32" ht="14.2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row>
    <row r="170" spans="1:32" ht="14.2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row>
    <row r="171" spans="1:32" ht="14.2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row>
    <row r="172" spans="1:32" ht="14.2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row>
    <row r="173" spans="1:32" ht="14.2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row>
    <row r="174" spans="1:32" ht="14.2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row>
    <row r="175" spans="1:32" ht="14.2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row>
    <row r="176" spans="1:32" ht="14.2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row>
    <row r="177" spans="1:32" ht="14.2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row>
    <row r="178" spans="1:32" ht="14.2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row>
    <row r="179" spans="1:32" ht="14.2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row>
    <row r="180" spans="1:32" ht="14.2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row>
    <row r="181" spans="1:32" ht="14.2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row>
    <row r="182" spans="1:32" ht="14.2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row>
    <row r="183" spans="1:32" ht="14.2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row>
    <row r="184" spans="1:32" ht="14.2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row>
    <row r="185" spans="1:32" ht="14.2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row>
    <row r="186" spans="1:32" ht="14.2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row>
    <row r="187" spans="1:32" ht="14.2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row>
    <row r="188" spans="1:32" ht="14.2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row>
    <row r="189" spans="1:32" ht="14.2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row>
    <row r="190" spans="1:32" ht="14.2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row>
    <row r="191" spans="1:32" ht="14.2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row>
    <row r="192" spans="1:32" ht="14.2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row>
    <row r="193" spans="1:32" ht="14.2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row>
    <row r="194" spans="1:32" ht="14.2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row>
    <row r="195" spans="1:32" ht="14.2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row>
    <row r="196" spans="1:32" ht="14.2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row>
    <row r="197" spans="1:32" ht="14.2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row>
    <row r="198" spans="1:32" ht="14.2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row>
    <row r="199" spans="1:32" ht="14.2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row>
    <row r="200" spans="1:32" ht="14.2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row>
    <row r="201" spans="1:32" ht="14.2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row>
    <row r="202" spans="1:32" ht="14.2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row>
    <row r="203" spans="1:32" ht="14.2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row>
    <row r="204" spans="1:32" ht="14.2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row>
    <row r="205" spans="1:32" ht="14.25" customHeight="1">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row>
    <row r="206" spans="1:32" ht="14.25"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row>
    <row r="207" spans="1:32" ht="14.25" customHeight="1">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row>
    <row r="208" spans="1:32" ht="14.25" customHeight="1">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row>
    <row r="209" spans="1:32" ht="14.25" customHeight="1">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row>
    <row r="210" spans="1:32" ht="14.25" customHeight="1">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row>
    <row r="211" spans="1:32" ht="14.25" customHeight="1">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row>
    <row r="212" spans="1:32" ht="14.25" customHeight="1">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row>
    <row r="213" spans="1:32" ht="14.25" customHeight="1">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row>
    <row r="214" spans="1:32" ht="14.25" customHeight="1">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row>
    <row r="215" spans="1:32" ht="14.25" customHeight="1">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row>
    <row r="216" spans="1:32" ht="14.25" customHeight="1">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row>
    <row r="217" spans="1:32" ht="15.75" customHeight="1"/>
    <row r="218" spans="1:32" ht="15.75" customHeight="1"/>
    <row r="219" spans="1:32" ht="15.75" customHeight="1"/>
    <row r="220" spans="1:32" ht="15.75" customHeight="1"/>
    <row r="221" spans="1:32" ht="15.75" customHeight="1"/>
    <row r="222" spans="1:32" ht="15.75" customHeight="1"/>
    <row r="223" spans="1:32" ht="15.75" customHeight="1"/>
    <row r="224" spans="1:3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2">
    <mergeCell ref="X14:X20"/>
    <mergeCell ref="Y14:Y20"/>
    <mergeCell ref="Z14:Z20"/>
    <mergeCell ref="AB14:AB20"/>
    <mergeCell ref="AC14:AC20"/>
    <mergeCell ref="G14:G20"/>
    <mergeCell ref="H14:H20"/>
    <mergeCell ref="J14:J20"/>
    <mergeCell ref="I14:I20"/>
    <mergeCell ref="A11:A13"/>
    <mergeCell ref="A14:A20"/>
    <mergeCell ref="B14:B20"/>
    <mergeCell ref="C14:C20"/>
    <mergeCell ref="D14:D20"/>
    <mergeCell ref="E14:E20"/>
    <mergeCell ref="F14:F20"/>
    <mergeCell ref="A1:A3"/>
    <mergeCell ref="A8:A9"/>
    <mergeCell ref="A10:E10"/>
    <mergeCell ref="B11:B13"/>
    <mergeCell ref="C11:C13"/>
    <mergeCell ref="D11:D13"/>
    <mergeCell ref="E11:E13"/>
    <mergeCell ref="T11:U11"/>
    <mergeCell ref="F12:I12"/>
    <mergeCell ref="Q12:Q13"/>
    <mergeCell ref="R12:R13"/>
    <mergeCell ref="T12:T13"/>
    <mergeCell ref="U12:U13"/>
    <mergeCell ref="W14:W20"/>
    <mergeCell ref="N17:N20"/>
    <mergeCell ref="Q17:Q20"/>
    <mergeCell ref="U19:U20"/>
    <mergeCell ref="B1:AA3"/>
    <mergeCell ref="B4:I4"/>
    <mergeCell ref="J4:K7"/>
    <mergeCell ref="L4:O5"/>
    <mergeCell ref="P4:AC7"/>
    <mergeCell ref="B6:I6"/>
    <mergeCell ref="B7:I7"/>
    <mergeCell ref="F10:U10"/>
    <mergeCell ref="W10:Z12"/>
    <mergeCell ref="AB10:AC12"/>
    <mergeCell ref="F11:I11"/>
    <mergeCell ref="J11:R11"/>
    <mergeCell ref="U14:U16"/>
    <mergeCell ref="U17:U18"/>
    <mergeCell ref="O12:O13"/>
    <mergeCell ref="R14:R20"/>
    <mergeCell ref="S14:S20"/>
    <mergeCell ref="T14:T20"/>
    <mergeCell ref="P14:P16"/>
    <mergeCell ref="Q14:Q15"/>
    <mergeCell ref="J12:J13"/>
    <mergeCell ref="K12:K13"/>
    <mergeCell ref="L12:L13"/>
    <mergeCell ref="M12:M13"/>
    <mergeCell ref="N12:N13"/>
    <mergeCell ref="P12:P13"/>
    <mergeCell ref="N14:N16"/>
    <mergeCell ref="O14:O20"/>
    <mergeCell ref="P17:P20"/>
  </mergeCells>
  <conditionalFormatting sqref="T14:T22">
    <cfRule type="containsText" dxfId="2" priority="1" operator="containsText" text="EXTREMO">
      <formula>NOT(ISERROR(SEARCH(("EXTREMO"),(T14))))</formula>
    </cfRule>
    <cfRule type="containsText" dxfId="1" priority="2" operator="containsText" text="ALTO">
      <formula>NOT(ISERROR(SEARCH(("ALTO"),(T14))))</formula>
    </cfRule>
    <cfRule type="containsText" dxfId="0" priority="3" operator="containsText" text="MODERADO">
      <formula>NOT(ISERROR(SEARCH(("MODERADO"),(T14))))</formula>
    </cfRule>
  </conditionalFormatting>
  <dataValidations count="1">
    <dataValidation type="list" allowBlank="1" showErrorMessage="1" sqref="Q14" xr:uid="{00000000-0002-0000-0000-000000000000}">
      <formula1>$AA$17:$AA$19</formula1>
    </dataValidation>
  </dataValidations>
  <pageMargins left="0.70866141732283472" right="0.70866141732283472" top="0.74803149606299213" bottom="0.74803149606299213" header="0" footer="0"/>
  <pageSetup scale="14"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PM01. Gestionar formac y capac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Cuenta Microsoft</dc:creator>
  <cp:lastModifiedBy>Cuenta Microsoft</cp:lastModifiedBy>
  <dcterms:created xsi:type="dcterms:W3CDTF">2026-01-22T20:49:17Z</dcterms:created>
  <dcterms:modified xsi:type="dcterms:W3CDTF">2026-05-26T19:44:19Z</dcterms:modified>
</cp:coreProperties>
</file>